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png" ContentType="image/png"/>
  <Override PartName="/xl/styles.xml" ContentType="application/vnd.openxmlformats-officedocument.spreadsheetml.styles+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externalLinks/externalLink1.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lag posavina\Desktop\"/>
    </mc:Choice>
  </mc:AlternateContent>
  <bookViews>
    <workbookView xWindow="0" yWindow="0" windowWidth="28800" windowHeight="11700" tabRatio="872" activeTab="0"/>
  </bookViews>
  <sheets>
    <sheet name=" PLAN NABAVE-TTIP" sheetId="1" r:id="rId3"/>
    <sheet name="Sheet1" sheetId="19" r:id="rId4"/>
    <sheet name="UPUTE" sheetId="17" state="hidden" r:id="rId5"/>
    <sheet name="LPT" sheetId="18" state="hidden" r:id="rId6"/>
  </sheets>
  <externalReferences>
    <externalReference r:id="rId11"/>
  </externalReferences>
  <definedNames>
    <definedName name="A" localSheetId="2">#REF!</definedName>
    <definedName name="A">#REF!</definedName>
    <definedName name="aa" localSheetId="2">#REF!</definedName>
    <definedName name="aa">#REF!</definedName>
    <definedName name="DA">'[1]PLAN NABAVE-TTIP'!$B$51:$B$52</definedName>
    <definedName name="Građenje" localSheetId="2">#REF!</definedName>
    <definedName name="Građenje">#REF!</definedName>
    <definedName name="građenje.životinje" localSheetId="3">#REF!</definedName>
    <definedName name="građenje.životinje" localSheetId="2">#REF!</definedName>
    <definedName name="građenje.životinje">#REF!</definedName>
    <definedName name="inenzitet" localSheetId="2">#REF!</definedName>
    <definedName name="inenzitet">#REF!</definedName>
    <definedName name="intenzitet" localSheetId="2">#REF!</definedName>
    <definedName name="intenzitet">#REF!</definedName>
    <definedName name="intenzitet.potpore" localSheetId="2">#REF!</definedName>
    <definedName name="intenzitet.potpore">#REF!</definedName>
    <definedName name="iznos.potpore" localSheetId="2">#REF!</definedName>
    <definedName name="iznos.potpore">#REF!</definedName>
    <definedName name="K2ab25" localSheetId="2">#REF!</definedName>
    <definedName name="K2ab25">#REF!</definedName>
    <definedName name="K2an1" localSheetId="2">#REF!</definedName>
    <definedName name="K2an1">#REF!</definedName>
    <definedName name="K2an10" localSheetId="2">#REF!</definedName>
    <definedName name="K2an10">#REF!</definedName>
    <definedName name="K2an11" localSheetId="2">#REF!</definedName>
    <definedName name="K2an11">#REF!</definedName>
    <definedName name="K2an12" localSheetId="2">#REF!</definedName>
    <definedName name="K2an12">#REF!</definedName>
    <definedName name="K2an13" localSheetId="2">#REF!</definedName>
    <definedName name="K2an13">#REF!</definedName>
    <definedName name="K2an14" localSheetId="2">#REF!</definedName>
    <definedName name="K2an14">#REF!</definedName>
    <definedName name="K2an15" localSheetId="2">#REF!</definedName>
    <definedName name="K2an15">#REF!</definedName>
    <definedName name="K2an16" localSheetId="2">#REF!</definedName>
    <definedName name="K2an16">#REF!</definedName>
    <definedName name="K2an17" localSheetId="2">#REF!</definedName>
    <definedName name="K2an17">#REF!</definedName>
    <definedName name="K2an18" localSheetId="2">#REF!</definedName>
    <definedName name="K2an18">#REF!</definedName>
    <definedName name="K2an19" localSheetId="2">#REF!</definedName>
    <definedName name="K2an19">#REF!</definedName>
    <definedName name="K2an2" localSheetId="2">#REF!</definedName>
    <definedName name="K2an2">#REF!</definedName>
    <definedName name="K2an20" localSheetId="2">#REF!</definedName>
    <definedName name="K2an20">#REF!</definedName>
    <definedName name="K2an21" localSheetId="2">#REF!</definedName>
    <definedName name="K2an21">#REF!</definedName>
    <definedName name="K2an22" localSheetId="2">#REF!</definedName>
    <definedName name="K2an22">#REF!</definedName>
    <definedName name="K2an23" localSheetId="2">#REF!</definedName>
    <definedName name="K2an23">#REF!</definedName>
    <definedName name="K2an24" localSheetId="2">#REF!</definedName>
    <definedName name="K2an24">#REF!</definedName>
    <definedName name="K2an25" localSheetId="2">#REF!</definedName>
    <definedName name="K2an25">#REF!</definedName>
    <definedName name="K2an3" localSheetId="2">#REF!</definedName>
    <definedName name="K2an3">#REF!</definedName>
    <definedName name="K2an4" localSheetId="2">#REF!</definedName>
    <definedName name="K2an4">#REF!</definedName>
    <definedName name="K2an5" localSheetId="2">#REF!</definedName>
    <definedName name="K2an5">#REF!</definedName>
    <definedName name="K2an6" localSheetId="2">#REF!</definedName>
    <definedName name="K2an6">#REF!</definedName>
    <definedName name="K2an7" localSheetId="2">#REF!</definedName>
    <definedName name="K2an7">#REF!</definedName>
    <definedName name="K2an8" localSheetId="2">#REF!</definedName>
    <definedName name="K2an8">#REF!</definedName>
    <definedName name="K2an9" localSheetId="2">#REF!</definedName>
    <definedName name="K2an9">#REF!</definedName>
    <definedName name="K2dug1" localSheetId="2">#REF!</definedName>
    <definedName name="K2dug1">#REF!</definedName>
    <definedName name="K2dug10" localSheetId="2">#REF!</definedName>
    <definedName name="K2dug10">#REF!</definedName>
    <definedName name="K2dug11" localSheetId="2">#REF!</definedName>
    <definedName name="K2dug11">#REF!</definedName>
    <definedName name="K2dug12" localSheetId="2">#REF!</definedName>
    <definedName name="K2dug12">#REF!</definedName>
    <definedName name="K2dug13" localSheetId="2">#REF!</definedName>
    <definedName name="K2dug13">#REF!</definedName>
    <definedName name="K2dug14" localSheetId="2">#REF!</definedName>
    <definedName name="K2dug14">#REF!</definedName>
    <definedName name="K2dug15" localSheetId="2">#REF!</definedName>
    <definedName name="K2dug15">#REF!</definedName>
    <definedName name="K2dug16" localSheetId="2">#REF!</definedName>
    <definedName name="K2dug16">#REF!</definedName>
    <definedName name="K2dug17" localSheetId="2">#REF!</definedName>
    <definedName name="K2dug17">#REF!</definedName>
    <definedName name="K2dug18" localSheetId="2">#REF!</definedName>
    <definedName name="K2dug18">#REF!</definedName>
    <definedName name="K2dug19" localSheetId="2">#REF!</definedName>
    <definedName name="K2dug19">#REF!</definedName>
    <definedName name="K2dug2" localSheetId="2">#REF!</definedName>
    <definedName name="K2dug2">#REF!</definedName>
    <definedName name="K2dug20" localSheetId="2">#REF!</definedName>
    <definedName name="K2dug20">#REF!</definedName>
    <definedName name="K2dug21" localSheetId="2">#REF!</definedName>
    <definedName name="K2dug21">#REF!</definedName>
    <definedName name="K2dug22" localSheetId="2">#REF!</definedName>
    <definedName name="K2dug22">#REF!</definedName>
    <definedName name="K2dug23" localSheetId="2">#REF!</definedName>
    <definedName name="K2dug23">#REF!</definedName>
    <definedName name="K2dug24" localSheetId="2">#REF!</definedName>
    <definedName name="K2dug24">#REF!</definedName>
    <definedName name="K2dug25" localSheetId="2">#REF!</definedName>
    <definedName name="K2dug25">#REF!</definedName>
    <definedName name="K2dug3" localSheetId="2">#REF!</definedName>
    <definedName name="K2dug3">#REF!</definedName>
    <definedName name="K2dug4" localSheetId="2">#REF!</definedName>
    <definedName name="K2dug4">#REF!</definedName>
    <definedName name="K2dug5" localSheetId="2">#REF!</definedName>
    <definedName name="K2dug5">#REF!</definedName>
    <definedName name="K2dug6" localSheetId="2">#REF!</definedName>
    <definedName name="K2dug6">#REF!</definedName>
    <definedName name="K2dug7" localSheetId="2">#REF!</definedName>
    <definedName name="K2dug7">#REF!</definedName>
    <definedName name="K2dug8" localSheetId="2">#REF!</definedName>
    <definedName name="K2dug8">#REF!</definedName>
    <definedName name="K2dug9" localSheetId="2">#REF!</definedName>
    <definedName name="K2dug9">#REF!</definedName>
    <definedName name="K2kta1" localSheetId="2">#REF!</definedName>
    <definedName name="K2kta1">#REF!</definedName>
    <definedName name="K2kta10" localSheetId="2">#REF!</definedName>
    <definedName name="K2kta10">#REF!</definedName>
    <definedName name="K2kta11" localSheetId="2">#REF!</definedName>
    <definedName name="K2kta11">#REF!</definedName>
    <definedName name="K2kta12" localSheetId="2">#REF!</definedName>
    <definedName name="K2kta12">#REF!</definedName>
    <definedName name="K2kta13" localSheetId="2">#REF!</definedName>
    <definedName name="K2kta13">#REF!</definedName>
    <definedName name="K2kta14" localSheetId="2">#REF!</definedName>
    <definedName name="K2kta14">#REF!</definedName>
    <definedName name="K2kta15" localSheetId="2">#REF!</definedName>
    <definedName name="K2kta15">#REF!</definedName>
    <definedName name="K2kta16" localSheetId="2">#REF!</definedName>
    <definedName name="K2kta16">#REF!</definedName>
    <definedName name="K2kta17" localSheetId="2">#REF!</definedName>
    <definedName name="K2kta17">#REF!</definedName>
    <definedName name="K2kta18" localSheetId="2">#REF!</definedName>
    <definedName name="K2kta18">#REF!</definedName>
    <definedName name="K2kta19" localSheetId="2">#REF!</definedName>
    <definedName name="K2kta19">#REF!</definedName>
    <definedName name="K2kta2" localSheetId="2">#REF!</definedName>
    <definedName name="K2kta2">#REF!</definedName>
    <definedName name="K2kta20" localSheetId="2">#REF!</definedName>
    <definedName name="K2kta20">#REF!</definedName>
    <definedName name="K2kta21" localSheetId="2">#REF!</definedName>
    <definedName name="K2kta21">#REF!</definedName>
    <definedName name="K2kta22" localSheetId="2">#REF!</definedName>
    <definedName name="K2kta22">#REF!</definedName>
    <definedName name="K2kta23" localSheetId="2">#REF!</definedName>
    <definedName name="K2kta23">#REF!</definedName>
    <definedName name="K2kta24" localSheetId="2">#REF!</definedName>
    <definedName name="K2kta24">#REF!</definedName>
    <definedName name="K2kta25" localSheetId="2">#REF!</definedName>
    <definedName name="K2kta25">#REF!</definedName>
    <definedName name="K2kta3" localSheetId="2">#REF!</definedName>
    <definedName name="K2kta3">#REF!</definedName>
    <definedName name="K2kta4" localSheetId="2">#REF!</definedName>
    <definedName name="K2kta4">#REF!</definedName>
    <definedName name="K2kta5" localSheetId="2">#REF!</definedName>
    <definedName name="K2kta5">#REF!</definedName>
    <definedName name="K2kta6" localSheetId="2">#REF!</definedName>
    <definedName name="K2kta6">#REF!</definedName>
    <definedName name="K2kta7" localSheetId="2">#REF!</definedName>
    <definedName name="K2kta7">#REF!</definedName>
    <definedName name="K2kta8" localSheetId="2">#REF!</definedName>
    <definedName name="K2kta8">#REF!</definedName>
    <definedName name="K2kta9" localSheetId="2">#REF!</definedName>
    <definedName name="K2kta9">#REF!</definedName>
    <definedName name="K2OD1" localSheetId="2">#REF!</definedName>
    <definedName name="K2OD1">#REF!</definedName>
    <definedName name="K2OD10" localSheetId="2">#REF!</definedName>
    <definedName name="K2OD10">#REF!</definedName>
    <definedName name="K2OD11" localSheetId="2">#REF!</definedName>
    <definedName name="K2OD11">#REF!</definedName>
    <definedName name="K2OD12" localSheetId="2">#REF!</definedName>
    <definedName name="K2OD12">#REF!</definedName>
    <definedName name="K2OD13" localSheetId="2">#REF!</definedName>
    <definedName name="K2OD13">#REF!</definedName>
    <definedName name="K2OD14" localSheetId="2">#REF!</definedName>
    <definedName name="K2OD14">#REF!</definedName>
    <definedName name="K2OD15" localSheetId="2">#REF!</definedName>
    <definedName name="K2OD15">#REF!</definedName>
    <definedName name="K2OD16" localSheetId="2">#REF!</definedName>
    <definedName name="K2OD16">#REF!</definedName>
    <definedName name="K2OD17" localSheetId="2">#REF!</definedName>
    <definedName name="K2OD17">#REF!</definedName>
    <definedName name="K2OD18" localSheetId="2">#REF!</definedName>
    <definedName name="K2OD18">#REF!</definedName>
    <definedName name="K2OD19" localSheetId="2">#REF!</definedName>
    <definedName name="K2OD19">#REF!</definedName>
    <definedName name="K2OD2" localSheetId="2">#REF!</definedName>
    <definedName name="K2OD2">#REF!</definedName>
    <definedName name="K2OD20" localSheetId="2">#REF!</definedName>
    <definedName name="K2OD20">#REF!</definedName>
    <definedName name="K2OD21" localSheetId="2">#REF!</definedName>
    <definedName name="K2OD21">#REF!</definedName>
    <definedName name="K2OD22" localSheetId="2">#REF!</definedName>
    <definedName name="K2OD22">#REF!</definedName>
    <definedName name="K2OD23" localSheetId="2">#REF!</definedName>
    <definedName name="K2OD23">#REF!</definedName>
    <definedName name="K2OD24" localSheetId="2">#REF!</definedName>
    <definedName name="K2OD24">#REF!</definedName>
    <definedName name="K2OD25" localSheetId="2">#REF!</definedName>
    <definedName name="K2OD25">#REF!</definedName>
    <definedName name="K2OD3" localSheetId="2">#REF!</definedName>
    <definedName name="K2OD3">#REF!</definedName>
    <definedName name="K2OD4" localSheetId="2">#REF!</definedName>
    <definedName name="K2OD4">#REF!</definedName>
    <definedName name="K2OD5" localSheetId="2">#REF!</definedName>
    <definedName name="K2OD5">#REF!</definedName>
    <definedName name="K2OD6" localSheetId="2">#REF!</definedName>
    <definedName name="K2OD6">#REF!</definedName>
    <definedName name="K2OD7" localSheetId="2">#REF!</definedName>
    <definedName name="K2OD7">#REF!</definedName>
    <definedName name="K2OD8" localSheetId="2">#REF!</definedName>
    <definedName name="K2OD8">#REF!</definedName>
    <definedName name="K2OD9" localSheetId="2">#REF!</definedName>
    <definedName name="K2OD9">#REF!</definedName>
    <definedName name="K3an1" localSheetId="2">#REF!</definedName>
    <definedName name="K3an1">#REF!</definedName>
    <definedName name="K3an10" localSheetId="2">#REF!</definedName>
    <definedName name="K3an10">#REF!</definedName>
    <definedName name="K3an11" localSheetId="2">#REF!</definedName>
    <definedName name="K3an11">#REF!</definedName>
    <definedName name="K3an12" localSheetId="2">#REF!</definedName>
    <definedName name="K3an12">#REF!</definedName>
    <definedName name="K3an13" localSheetId="2">#REF!</definedName>
    <definedName name="K3an13">#REF!</definedName>
    <definedName name="K3an14" localSheetId="2">#REF!</definedName>
    <definedName name="K3an14">#REF!</definedName>
    <definedName name="K3an15" localSheetId="2">#REF!</definedName>
    <definedName name="K3an15">#REF!</definedName>
    <definedName name="K3an16" localSheetId="2">#REF!</definedName>
    <definedName name="K3an16">#REF!</definedName>
    <definedName name="K3an17" localSheetId="2">#REF!</definedName>
    <definedName name="K3an17">#REF!</definedName>
    <definedName name="K3an18" localSheetId="2">#REF!</definedName>
    <definedName name="K3an18">#REF!</definedName>
    <definedName name="K3an19" localSheetId="2">#REF!</definedName>
    <definedName name="K3an19">#REF!</definedName>
    <definedName name="K3an2" localSheetId="2">#REF!</definedName>
    <definedName name="K3an2">#REF!</definedName>
    <definedName name="K3an20" localSheetId="2">#REF!</definedName>
    <definedName name="K3an20">#REF!</definedName>
    <definedName name="K3an21" localSheetId="2">#REF!</definedName>
    <definedName name="K3an21">#REF!</definedName>
    <definedName name="K3an22" localSheetId="2">#REF!</definedName>
    <definedName name="K3an22">#REF!</definedName>
    <definedName name="K3an23" localSheetId="2">#REF!</definedName>
    <definedName name="K3an23">#REF!</definedName>
    <definedName name="K3an24" localSheetId="2">#REF!</definedName>
    <definedName name="K3an24">#REF!</definedName>
    <definedName name="K3an25" localSheetId="2">#REF!</definedName>
    <definedName name="K3an25">#REF!</definedName>
    <definedName name="K3an3" localSheetId="2">#REF!</definedName>
    <definedName name="K3an3">#REF!</definedName>
    <definedName name="K3an4" localSheetId="2">#REF!</definedName>
    <definedName name="K3an4">#REF!</definedName>
    <definedName name="K3an5" localSheetId="2">#REF!</definedName>
    <definedName name="K3an5">#REF!</definedName>
    <definedName name="K3an6" localSheetId="2">#REF!</definedName>
    <definedName name="K3an6">#REF!</definedName>
    <definedName name="K3an7" localSheetId="2">#REF!</definedName>
    <definedName name="K3an7">#REF!</definedName>
    <definedName name="K3an8" localSheetId="2">#REF!</definedName>
    <definedName name="K3an8">#REF!</definedName>
    <definedName name="K3an9" localSheetId="2">#REF!</definedName>
    <definedName name="K3an9">#REF!</definedName>
    <definedName name="K3dug1" localSheetId="2">#REF!</definedName>
    <definedName name="K3dug1">#REF!</definedName>
    <definedName name="K3dug10" localSheetId="2">#REF!</definedName>
    <definedName name="K3dug10">#REF!</definedName>
    <definedName name="K3dug11" localSheetId="2">#REF!</definedName>
    <definedName name="K3dug11">#REF!</definedName>
    <definedName name="K3dug12" localSheetId="2">#REF!</definedName>
    <definedName name="K3dug12">#REF!</definedName>
    <definedName name="K3dug13" localSheetId="2">#REF!</definedName>
    <definedName name="K3dug13">#REF!</definedName>
    <definedName name="K3dug14" localSheetId="2">#REF!</definedName>
    <definedName name="K3dug14">#REF!</definedName>
    <definedName name="K3dug15" localSheetId="2">#REF!</definedName>
    <definedName name="K3dug15">#REF!</definedName>
    <definedName name="K3dug16" localSheetId="2">#REF!</definedName>
    <definedName name="K3dug16">#REF!</definedName>
    <definedName name="K3dug17" localSheetId="2">#REF!</definedName>
    <definedName name="K3dug17">#REF!</definedName>
    <definedName name="K3dug18" localSheetId="2">#REF!</definedName>
    <definedName name="K3dug18">#REF!</definedName>
    <definedName name="K3dug19" localSheetId="2">#REF!</definedName>
    <definedName name="K3dug19">#REF!</definedName>
    <definedName name="K3dug2" localSheetId="2">#REF!</definedName>
    <definedName name="K3dug2">#REF!</definedName>
    <definedName name="K3dug20" localSheetId="2">#REF!</definedName>
    <definedName name="K3dug20">#REF!</definedName>
    <definedName name="K3dug21" localSheetId="2">#REF!</definedName>
    <definedName name="K3dug21">#REF!</definedName>
    <definedName name="K3dug22" localSheetId="2">#REF!</definedName>
    <definedName name="K3dug22">#REF!</definedName>
    <definedName name="K3dug23" localSheetId="2">#REF!</definedName>
    <definedName name="K3dug23">#REF!</definedName>
    <definedName name="K3dug24" localSheetId="2">#REF!</definedName>
    <definedName name="K3dug24">#REF!</definedName>
    <definedName name="K3dug25" localSheetId="2">#REF!</definedName>
    <definedName name="K3dug25">#REF!</definedName>
    <definedName name="K3dug3" localSheetId="2">#REF!</definedName>
    <definedName name="K3dug3">#REF!</definedName>
    <definedName name="K3dug4" localSheetId="2">#REF!</definedName>
    <definedName name="K3dug4">#REF!</definedName>
    <definedName name="K3dug5" localSheetId="2">#REF!</definedName>
    <definedName name="K3dug5">#REF!</definedName>
    <definedName name="K3dug6" localSheetId="2">#REF!</definedName>
    <definedName name="K3dug6">#REF!</definedName>
    <definedName name="K3dug7" localSheetId="2">#REF!</definedName>
    <definedName name="K3dug7">#REF!</definedName>
    <definedName name="K3dug8" localSheetId="2">#REF!</definedName>
    <definedName name="K3dug8">#REF!</definedName>
    <definedName name="K3dug9" localSheetId="2">#REF!</definedName>
    <definedName name="K3dug9">#REF!</definedName>
    <definedName name="K3kta1" localSheetId="2">#REF!</definedName>
    <definedName name="K3kta1">#REF!</definedName>
    <definedName name="K3kta10" localSheetId="2">#REF!</definedName>
    <definedName name="K3kta10">#REF!</definedName>
    <definedName name="K3kta11" localSheetId="2">#REF!</definedName>
    <definedName name="K3kta11">#REF!</definedName>
    <definedName name="K3kta12" localSheetId="2">#REF!</definedName>
    <definedName name="K3kta12">#REF!</definedName>
    <definedName name="K3kta13" localSheetId="2">#REF!</definedName>
    <definedName name="K3kta13">#REF!</definedName>
    <definedName name="K3kta14" localSheetId="2">#REF!</definedName>
    <definedName name="K3kta14">#REF!</definedName>
    <definedName name="K3kta15" localSheetId="2">#REF!</definedName>
    <definedName name="K3kta15">#REF!</definedName>
    <definedName name="K3kta16" localSheetId="2">#REF!</definedName>
    <definedName name="K3kta16">#REF!</definedName>
    <definedName name="K3kta17" localSheetId="2">#REF!</definedName>
    <definedName name="K3kta17">#REF!</definedName>
    <definedName name="K3kta18" localSheetId="2">#REF!</definedName>
    <definedName name="K3kta18">#REF!</definedName>
    <definedName name="K3kta19" localSheetId="2">#REF!</definedName>
    <definedName name="K3kta19">#REF!</definedName>
    <definedName name="K3kta2" localSheetId="2">#REF!</definedName>
    <definedName name="K3kta2">#REF!</definedName>
    <definedName name="K3kta20" localSheetId="2">#REF!</definedName>
    <definedName name="K3kta20">#REF!</definedName>
    <definedName name="K3kta21" localSheetId="2">#REF!</definedName>
    <definedName name="K3kta21">#REF!</definedName>
    <definedName name="K3kta22" localSheetId="2">#REF!</definedName>
    <definedName name="K3kta22">#REF!</definedName>
    <definedName name="K3kta23" localSheetId="2">#REF!</definedName>
    <definedName name="K3kta23">#REF!</definedName>
    <definedName name="K3kta24" localSheetId="2">#REF!</definedName>
    <definedName name="K3kta24">#REF!</definedName>
    <definedName name="K3kta25" localSheetId="2">#REF!</definedName>
    <definedName name="K3kta25">#REF!</definedName>
    <definedName name="K3kta3" localSheetId="2">#REF!</definedName>
    <definedName name="K3kta3">#REF!</definedName>
    <definedName name="K3kta4" localSheetId="2">#REF!</definedName>
    <definedName name="K3kta4">#REF!</definedName>
    <definedName name="K3kta5" localSheetId="2">#REF!</definedName>
    <definedName name="K3kta5">#REF!</definedName>
    <definedName name="K3kta6" localSheetId="2">#REF!</definedName>
    <definedName name="K3kta6">#REF!</definedName>
    <definedName name="K3kta7" localSheetId="2">#REF!</definedName>
    <definedName name="K3kta7">#REF!</definedName>
    <definedName name="K3kta8" localSheetId="2">#REF!</definedName>
    <definedName name="K3kta8">#REF!</definedName>
    <definedName name="K3kta9" localSheetId="2">#REF!</definedName>
    <definedName name="K3kta9">#REF!</definedName>
    <definedName name="K3OD1" localSheetId="2">#REF!</definedName>
    <definedName name="K3OD1">#REF!</definedName>
    <definedName name="K3OD10" localSheetId="2">#REF!</definedName>
    <definedName name="K3OD10">#REF!</definedName>
    <definedName name="K3OD11" localSheetId="2">#REF!</definedName>
    <definedName name="K3OD11">#REF!</definedName>
    <definedName name="K3OD12" localSheetId="2">#REF!</definedName>
    <definedName name="K3OD12">#REF!</definedName>
    <definedName name="K3OD13" localSheetId="2">#REF!</definedName>
    <definedName name="K3OD13">#REF!</definedName>
    <definedName name="K3OD14" localSheetId="2">#REF!</definedName>
    <definedName name="K3OD14">#REF!</definedName>
    <definedName name="K3OD15" localSheetId="2">#REF!</definedName>
    <definedName name="K3OD15">#REF!</definedName>
    <definedName name="K3OD16" localSheetId="2">#REF!</definedName>
    <definedName name="K3OD16">#REF!</definedName>
    <definedName name="K3OD17" localSheetId="2">#REF!</definedName>
    <definedName name="K3OD17">#REF!</definedName>
    <definedName name="K3OD18" localSheetId="2">#REF!</definedName>
    <definedName name="K3OD18">#REF!</definedName>
    <definedName name="K3OD19" localSheetId="2">#REF!</definedName>
    <definedName name="K3OD19">#REF!</definedName>
    <definedName name="K3OD2" localSheetId="2">#REF!</definedName>
    <definedName name="K3OD2">#REF!</definedName>
    <definedName name="K3OD20" localSheetId="2">#REF!</definedName>
    <definedName name="K3OD20">#REF!</definedName>
    <definedName name="K3OD21" localSheetId="2">#REF!</definedName>
    <definedName name="K3OD21">#REF!</definedName>
    <definedName name="K3OD22" localSheetId="2">#REF!</definedName>
    <definedName name="K3OD22">#REF!</definedName>
    <definedName name="K3OD23" localSheetId="2">#REF!</definedName>
    <definedName name="K3OD23">#REF!</definedName>
    <definedName name="K3OD24" localSheetId="2">#REF!</definedName>
    <definedName name="K3OD24">#REF!</definedName>
    <definedName name="K3OD25" localSheetId="2">#REF!</definedName>
    <definedName name="K3OD25">#REF!</definedName>
    <definedName name="K3OD3" localSheetId="2">#REF!</definedName>
    <definedName name="K3OD3">#REF!</definedName>
    <definedName name="K3OD4" localSheetId="2">#REF!</definedName>
    <definedName name="K3OD4">#REF!</definedName>
    <definedName name="K3OD5" localSheetId="2">#REF!</definedName>
    <definedName name="K3OD5">#REF!</definedName>
    <definedName name="K3OD6" localSheetId="2">#REF!</definedName>
    <definedName name="K3OD6">#REF!</definedName>
    <definedName name="K3OD7" localSheetId="2">#REF!</definedName>
    <definedName name="K3OD7">#REF!</definedName>
    <definedName name="K3OD8" localSheetId="2">#REF!</definedName>
    <definedName name="K3OD8">#REF!</definedName>
    <definedName name="K3OD9" localSheetId="2">#REF!</definedName>
    <definedName name="K3OD9">#REF!</definedName>
    <definedName name="K4an1" localSheetId="2">#REF!</definedName>
    <definedName name="K4an1">#REF!</definedName>
    <definedName name="K4an10" localSheetId="2">#REF!</definedName>
    <definedName name="K4an10">#REF!</definedName>
    <definedName name="K4an11" localSheetId="2">#REF!</definedName>
    <definedName name="K4an11">#REF!</definedName>
    <definedName name="K4an12" localSheetId="2">#REF!</definedName>
    <definedName name="K4an12">#REF!</definedName>
    <definedName name="K4an13" localSheetId="2">#REF!</definedName>
    <definedName name="K4an13">#REF!</definedName>
    <definedName name="K4an14" localSheetId="2">#REF!</definedName>
    <definedName name="K4an14">#REF!</definedName>
    <definedName name="K4an15" localSheetId="2">#REF!</definedName>
    <definedName name="K4an15">#REF!</definedName>
    <definedName name="K4an16" localSheetId="2">#REF!</definedName>
    <definedName name="K4an16">#REF!</definedName>
    <definedName name="K4an17" localSheetId="2">#REF!</definedName>
    <definedName name="K4an17">#REF!</definedName>
    <definedName name="K4an18" localSheetId="2">#REF!</definedName>
    <definedName name="K4an18">#REF!</definedName>
    <definedName name="K4an19" localSheetId="2">#REF!</definedName>
    <definedName name="K4an19">#REF!</definedName>
    <definedName name="K4an2" localSheetId="2">#REF!</definedName>
    <definedName name="K4an2">#REF!</definedName>
    <definedName name="K4an20" localSheetId="2">#REF!</definedName>
    <definedName name="K4an20">#REF!</definedName>
    <definedName name="K4an21" localSheetId="2">#REF!</definedName>
    <definedName name="K4an21">#REF!</definedName>
    <definedName name="K4an22" localSheetId="2">#REF!</definedName>
    <definedName name="K4an22">#REF!</definedName>
    <definedName name="K4an23" localSheetId="2">#REF!</definedName>
    <definedName name="K4an23">#REF!</definedName>
    <definedName name="K4an24" localSheetId="2">#REF!</definedName>
    <definedName name="K4an24">#REF!</definedName>
    <definedName name="K4an25" localSheetId="2">#REF!</definedName>
    <definedName name="K4an25">#REF!</definedName>
    <definedName name="K4an3" localSheetId="2">#REF!</definedName>
    <definedName name="K4an3">#REF!</definedName>
    <definedName name="K4an4" localSheetId="2">#REF!</definedName>
    <definedName name="K4an4">#REF!</definedName>
    <definedName name="K4an5" localSheetId="2">#REF!</definedName>
    <definedName name="K4an5">#REF!</definedName>
    <definedName name="K4an6" localSheetId="2">#REF!</definedName>
    <definedName name="K4an6">#REF!</definedName>
    <definedName name="K4an7" localSheetId="2">#REF!</definedName>
    <definedName name="K4an7">#REF!</definedName>
    <definedName name="K4an8" localSheetId="2">#REF!</definedName>
    <definedName name="K4an8">#REF!</definedName>
    <definedName name="K4an9" localSheetId="2">#REF!</definedName>
    <definedName name="K4an9">#REF!</definedName>
    <definedName name="K4dug1" localSheetId="2">#REF!</definedName>
    <definedName name="K4dug1">#REF!</definedName>
    <definedName name="K4dug10" localSheetId="2">#REF!</definedName>
    <definedName name="K4dug10">#REF!</definedName>
    <definedName name="K4dug11" localSheetId="2">#REF!</definedName>
    <definedName name="K4dug11">#REF!</definedName>
    <definedName name="K4dug12" localSheetId="2">#REF!</definedName>
    <definedName name="K4dug12">#REF!</definedName>
    <definedName name="K4dug13" localSheetId="2">#REF!</definedName>
    <definedName name="K4dug13">#REF!</definedName>
    <definedName name="K4dug14" localSheetId="2">#REF!</definedName>
    <definedName name="K4dug14">#REF!</definedName>
    <definedName name="K4dug15" localSheetId="2">#REF!</definedName>
    <definedName name="K4dug15">#REF!</definedName>
    <definedName name="K4dug16" localSheetId="2">#REF!</definedName>
    <definedName name="K4dug16">#REF!</definedName>
    <definedName name="K4dug17" localSheetId="2">#REF!</definedName>
    <definedName name="K4dug17">#REF!</definedName>
    <definedName name="K4dug18" localSheetId="2">#REF!</definedName>
    <definedName name="K4dug18">#REF!</definedName>
    <definedName name="K4dug19" localSheetId="2">#REF!</definedName>
    <definedName name="K4dug19">#REF!</definedName>
    <definedName name="K4dug2" localSheetId="2">#REF!</definedName>
    <definedName name="K4dug2">#REF!</definedName>
    <definedName name="K4dug20" localSheetId="2">#REF!</definedName>
    <definedName name="K4dug20">#REF!</definedName>
    <definedName name="K4dug21" localSheetId="2">#REF!</definedName>
    <definedName name="K4dug21">#REF!</definedName>
    <definedName name="K4dug22" localSheetId="2">#REF!</definedName>
    <definedName name="K4dug22">#REF!</definedName>
    <definedName name="K4dug23" localSheetId="2">#REF!</definedName>
    <definedName name="K4dug23">#REF!</definedName>
    <definedName name="K4dug24" localSheetId="2">#REF!</definedName>
    <definedName name="K4dug24">#REF!</definedName>
    <definedName name="K4dug25" localSheetId="2">#REF!</definedName>
    <definedName name="K4dug25">#REF!</definedName>
    <definedName name="K4dug3" localSheetId="2">#REF!</definedName>
    <definedName name="K4dug3">#REF!</definedName>
    <definedName name="K4dug4" localSheetId="2">#REF!</definedName>
    <definedName name="K4dug4">#REF!</definedName>
    <definedName name="K4dug5" localSheetId="2">#REF!</definedName>
    <definedName name="K4dug5">#REF!</definedName>
    <definedName name="K4dug6" localSheetId="2">#REF!</definedName>
    <definedName name="K4dug6">#REF!</definedName>
    <definedName name="K4dug7" localSheetId="2">#REF!</definedName>
    <definedName name="K4dug7">#REF!</definedName>
    <definedName name="K4dug8" localSheetId="2">#REF!</definedName>
    <definedName name="K4dug8">#REF!</definedName>
    <definedName name="K4dug9" localSheetId="2">#REF!</definedName>
    <definedName name="K4dug9">#REF!</definedName>
    <definedName name="K4kta1" localSheetId="2">#REF!</definedName>
    <definedName name="K4kta1">#REF!</definedName>
    <definedName name="K4kta10" localSheetId="2">#REF!</definedName>
    <definedName name="K4kta10">#REF!</definedName>
    <definedName name="K4kta11" localSheetId="2">#REF!</definedName>
    <definedName name="K4kta11">#REF!</definedName>
    <definedName name="K4kta12" localSheetId="2">#REF!</definedName>
    <definedName name="K4kta12">#REF!</definedName>
    <definedName name="K4kta13" localSheetId="2">#REF!</definedName>
    <definedName name="K4kta13">#REF!</definedName>
    <definedName name="K4kta14" localSheetId="2">#REF!</definedName>
    <definedName name="K4kta14">#REF!</definedName>
    <definedName name="K4kta15" localSheetId="2">#REF!</definedName>
    <definedName name="K4kta15">#REF!</definedName>
    <definedName name="K4kta16" localSheetId="2">#REF!</definedName>
    <definedName name="K4kta16">#REF!</definedName>
    <definedName name="K4kta17" localSheetId="2">#REF!</definedName>
    <definedName name="K4kta17">#REF!</definedName>
    <definedName name="K4kta18" localSheetId="2">#REF!</definedName>
    <definedName name="K4kta18">#REF!</definedName>
    <definedName name="K4kta19" localSheetId="2">#REF!</definedName>
    <definedName name="K4kta19">#REF!</definedName>
    <definedName name="K4kta2" localSheetId="2">#REF!</definedName>
    <definedName name="K4kta2">#REF!</definedName>
    <definedName name="K4kta20" localSheetId="2">#REF!</definedName>
    <definedName name="K4kta20">#REF!</definedName>
    <definedName name="K4kta21" localSheetId="2">#REF!</definedName>
    <definedName name="K4kta21">#REF!</definedName>
    <definedName name="K4kta22" localSheetId="2">#REF!</definedName>
    <definedName name="K4kta22">#REF!</definedName>
    <definedName name="K4kta23" localSheetId="2">#REF!</definedName>
    <definedName name="K4kta23">#REF!</definedName>
    <definedName name="K4kta24" localSheetId="2">#REF!</definedName>
    <definedName name="K4kta24">#REF!</definedName>
    <definedName name="K4kta25" localSheetId="2">#REF!</definedName>
    <definedName name="K4kta25">#REF!</definedName>
    <definedName name="K4kta3" localSheetId="2">#REF!</definedName>
    <definedName name="K4kta3">#REF!</definedName>
    <definedName name="K4kta4" localSheetId="2">#REF!</definedName>
    <definedName name="K4kta4">#REF!</definedName>
    <definedName name="K4kta5" localSheetId="2">#REF!</definedName>
    <definedName name="K4kta5">#REF!</definedName>
    <definedName name="K4kta6" localSheetId="2">#REF!</definedName>
    <definedName name="K4kta6">#REF!</definedName>
    <definedName name="K4kta7" localSheetId="2">#REF!</definedName>
    <definedName name="K4kta7">#REF!</definedName>
    <definedName name="K4kta8" localSheetId="2">#REF!</definedName>
    <definedName name="K4kta8">#REF!</definedName>
    <definedName name="K4kta9" localSheetId="2">#REF!</definedName>
    <definedName name="K4kta9">#REF!</definedName>
    <definedName name="K4OD1" localSheetId="2">#REF!</definedName>
    <definedName name="K4OD1">#REF!</definedName>
    <definedName name="K4OD10" localSheetId="2">#REF!</definedName>
    <definedName name="K4OD10">#REF!</definedName>
    <definedName name="K4OD11" localSheetId="2">#REF!</definedName>
    <definedName name="K4OD11">#REF!</definedName>
    <definedName name="K4OD12" localSheetId="2">#REF!</definedName>
    <definedName name="K4OD12">#REF!</definedName>
    <definedName name="K4OD13" localSheetId="2">#REF!</definedName>
    <definedName name="K4OD13">#REF!</definedName>
    <definedName name="K4OD14" localSheetId="2">#REF!</definedName>
    <definedName name="K4OD14">#REF!</definedName>
    <definedName name="K4OD15" localSheetId="2">#REF!</definedName>
    <definedName name="K4OD15">#REF!</definedName>
    <definedName name="K4OD16" localSheetId="2">#REF!</definedName>
    <definedName name="K4OD16">#REF!</definedName>
    <definedName name="K4OD17" localSheetId="2">#REF!</definedName>
    <definedName name="K4OD17">#REF!</definedName>
    <definedName name="K4OD18" localSheetId="2">#REF!</definedName>
    <definedName name="K4OD18">#REF!</definedName>
    <definedName name="K4OD19" localSheetId="2">#REF!</definedName>
    <definedName name="K4OD19">#REF!</definedName>
    <definedName name="K4OD2" localSheetId="2">#REF!</definedName>
    <definedName name="K4OD2">#REF!</definedName>
    <definedName name="K4OD20" localSheetId="2">#REF!</definedName>
    <definedName name="K4OD20">#REF!</definedName>
    <definedName name="K4OD21" localSheetId="2">#REF!</definedName>
    <definedName name="K4OD21">#REF!</definedName>
    <definedName name="K4OD22" localSheetId="2">#REF!</definedName>
    <definedName name="K4OD22">#REF!</definedName>
    <definedName name="K4OD23" localSheetId="2">#REF!</definedName>
    <definedName name="K4OD23">#REF!</definedName>
    <definedName name="K4OD24" localSheetId="2">#REF!</definedName>
    <definedName name="K4OD24">#REF!</definedName>
    <definedName name="K4OD25" localSheetId="2">#REF!</definedName>
    <definedName name="K4OD25">#REF!</definedName>
    <definedName name="K4OD3" localSheetId="2">#REF!</definedName>
    <definedName name="K4OD3">#REF!</definedName>
    <definedName name="K4OD4" localSheetId="2">#REF!</definedName>
    <definedName name="K4OD4">#REF!</definedName>
    <definedName name="K4OD5" localSheetId="2">#REF!</definedName>
    <definedName name="K4OD5">#REF!</definedName>
    <definedName name="K4OD6" localSheetId="2">#REF!</definedName>
    <definedName name="K4OD6">#REF!</definedName>
    <definedName name="K4OD7" localSheetId="2">#REF!</definedName>
    <definedName name="K4OD7">#REF!</definedName>
    <definedName name="K4OD8" localSheetId="2">#REF!</definedName>
    <definedName name="K4OD8">#REF!</definedName>
    <definedName name="K4OD9" localSheetId="2">#REF!</definedName>
    <definedName name="K4OD9">#REF!</definedName>
    <definedName name="K5an1" localSheetId="2">#REF!</definedName>
    <definedName name="K5an1">#REF!</definedName>
    <definedName name="K5an10" localSheetId="2">#REF!</definedName>
    <definedName name="K5an10">#REF!</definedName>
    <definedName name="K5an11" localSheetId="2">#REF!</definedName>
    <definedName name="K5an11">#REF!</definedName>
    <definedName name="K5an12" localSheetId="2">#REF!</definedName>
    <definedName name="K5an12">#REF!</definedName>
    <definedName name="K5an13" localSheetId="2">#REF!</definedName>
    <definedName name="K5an13">#REF!</definedName>
    <definedName name="K5an14" localSheetId="2">#REF!</definedName>
    <definedName name="K5an14">#REF!</definedName>
    <definedName name="K5an15" localSheetId="2">#REF!</definedName>
    <definedName name="K5an15">#REF!</definedName>
    <definedName name="K5an16" localSheetId="2">#REF!</definedName>
    <definedName name="K5an16">#REF!</definedName>
    <definedName name="K5an17" localSheetId="2">#REF!</definedName>
    <definedName name="K5an17">#REF!</definedName>
    <definedName name="K5an18" localSheetId="2">#REF!</definedName>
    <definedName name="K5an18">#REF!</definedName>
    <definedName name="K5an19" localSheetId="2">#REF!</definedName>
    <definedName name="K5an19">#REF!</definedName>
    <definedName name="K5an2" localSheetId="2">#REF!</definedName>
    <definedName name="K5an2">#REF!</definedName>
    <definedName name="K5an20" localSheetId="2">#REF!</definedName>
    <definedName name="K5an20">#REF!</definedName>
    <definedName name="K5an21" localSheetId="2">#REF!</definedName>
    <definedName name="K5an21">#REF!</definedName>
    <definedName name="K5an22" localSheetId="2">#REF!</definedName>
    <definedName name="K5an22">#REF!</definedName>
    <definedName name="K5an23" localSheetId="2">#REF!</definedName>
    <definedName name="K5an23">#REF!</definedName>
    <definedName name="K5an24" localSheetId="2">#REF!</definedName>
    <definedName name="K5an24">#REF!</definedName>
    <definedName name="K5an25" localSheetId="2">#REF!</definedName>
    <definedName name="K5an25">#REF!</definedName>
    <definedName name="K5an3" localSheetId="2">#REF!</definedName>
    <definedName name="K5an3">#REF!</definedName>
    <definedName name="K5an4" localSheetId="2">#REF!</definedName>
    <definedName name="K5an4">#REF!</definedName>
    <definedName name="K5an5" localSheetId="2">#REF!</definedName>
    <definedName name="K5an5">#REF!</definedName>
    <definedName name="K5an6" localSheetId="2">#REF!</definedName>
    <definedName name="K5an6">#REF!</definedName>
    <definedName name="K5an7" localSheetId="2">#REF!</definedName>
    <definedName name="K5an7">#REF!</definedName>
    <definedName name="K5an8" localSheetId="2">#REF!</definedName>
    <definedName name="K5an8">#REF!</definedName>
    <definedName name="K5an9" localSheetId="2">#REF!</definedName>
    <definedName name="K5an9">#REF!</definedName>
    <definedName name="K5dug1" localSheetId="2">#REF!</definedName>
    <definedName name="K5dug1">#REF!</definedName>
    <definedName name="K5dug10" localSheetId="2">#REF!</definedName>
    <definedName name="K5dug10">#REF!</definedName>
    <definedName name="K5dug11" localSheetId="2">#REF!</definedName>
    <definedName name="K5dug11">#REF!</definedName>
    <definedName name="K5dug12" localSheetId="2">#REF!</definedName>
    <definedName name="K5dug12">#REF!</definedName>
    <definedName name="K5dug13" localSheetId="2">#REF!</definedName>
    <definedName name="K5dug13">#REF!</definedName>
    <definedName name="K5dug14" localSheetId="2">#REF!</definedName>
    <definedName name="K5dug14">#REF!</definedName>
    <definedName name="K5dug15" localSheetId="2">#REF!</definedName>
    <definedName name="K5dug15">#REF!</definedName>
    <definedName name="K5dug16" localSheetId="2">#REF!</definedName>
    <definedName name="K5dug16">#REF!</definedName>
    <definedName name="K5dug17" localSheetId="2">#REF!</definedName>
    <definedName name="K5dug17">#REF!</definedName>
    <definedName name="K5dug18" localSheetId="2">#REF!</definedName>
    <definedName name="K5dug18">#REF!</definedName>
    <definedName name="K5dug19" localSheetId="2">#REF!</definedName>
    <definedName name="K5dug19">#REF!</definedName>
    <definedName name="K5dug2" localSheetId="2">#REF!</definedName>
    <definedName name="K5dug2">#REF!</definedName>
    <definedName name="K5dug20" localSheetId="2">#REF!</definedName>
    <definedName name="K5dug20">#REF!</definedName>
    <definedName name="K5dug21" localSheetId="2">#REF!</definedName>
    <definedName name="K5dug21">#REF!</definedName>
    <definedName name="K5dug22" localSheetId="2">#REF!</definedName>
    <definedName name="K5dug22">#REF!</definedName>
    <definedName name="K5dug23" localSheetId="2">#REF!</definedName>
    <definedName name="K5dug23">#REF!</definedName>
    <definedName name="K5dug24" localSheetId="2">#REF!</definedName>
    <definedName name="K5dug24">#REF!</definedName>
    <definedName name="K5dug25" localSheetId="2">#REF!</definedName>
    <definedName name="K5dug25">#REF!</definedName>
    <definedName name="K5dug3" localSheetId="2">#REF!</definedName>
    <definedName name="K5dug3">#REF!</definedName>
    <definedName name="K5dug4" localSheetId="2">#REF!</definedName>
    <definedName name="K5dug4">#REF!</definedName>
    <definedName name="K5dug5" localSheetId="2">#REF!</definedName>
    <definedName name="K5dug5">#REF!</definedName>
    <definedName name="K5dug6" localSheetId="2">#REF!</definedName>
    <definedName name="K5dug6">#REF!</definedName>
    <definedName name="K5dug7" localSheetId="2">#REF!</definedName>
    <definedName name="K5dug7">#REF!</definedName>
    <definedName name="K5dug8" localSheetId="2">#REF!</definedName>
    <definedName name="K5dug8">#REF!</definedName>
    <definedName name="K5dug9" localSheetId="2">#REF!</definedName>
    <definedName name="K5dug9">#REF!</definedName>
    <definedName name="K5kta1" localSheetId="2">#REF!</definedName>
    <definedName name="K5kta1">#REF!</definedName>
    <definedName name="K5kta10" localSheetId="2">#REF!</definedName>
    <definedName name="K5kta10">#REF!</definedName>
    <definedName name="K5kta11" localSheetId="2">#REF!</definedName>
    <definedName name="K5kta11">#REF!</definedName>
    <definedName name="K5kta12" localSheetId="2">#REF!</definedName>
    <definedName name="K5kta12">#REF!</definedName>
    <definedName name="K5kta13" localSheetId="2">#REF!</definedName>
    <definedName name="K5kta13">#REF!</definedName>
    <definedName name="K5kta14" localSheetId="2">#REF!</definedName>
    <definedName name="K5kta14">#REF!</definedName>
    <definedName name="K5kta15" localSheetId="2">#REF!</definedName>
    <definedName name="K5kta15">#REF!</definedName>
    <definedName name="K5kta16" localSheetId="2">#REF!</definedName>
    <definedName name="K5kta16">#REF!</definedName>
    <definedName name="K5kta17" localSheetId="2">#REF!</definedName>
    <definedName name="K5kta17">#REF!</definedName>
    <definedName name="K5kta18" localSheetId="2">#REF!</definedName>
    <definedName name="K5kta18">#REF!</definedName>
    <definedName name="K5kta19" localSheetId="2">#REF!</definedName>
    <definedName name="K5kta19">#REF!</definedName>
    <definedName name="K5kta2" localSheetId="2">#REF!</definedName>
    <definedName name="K5kta2">#REF!</definedName>
    <definedName name="K5kta20" localSheetId="2">#REF!</definedName>
    <definedName name="K5kta20">#REF!</definedName>
    <definedName name="K5kta21" localSheetId="2">#REF!</definedName>
    <definedName name="K5kta21">#REF!</definedName>
    <definedName name="K5kta22" localSheetId="2">#REF!</definedName>
    <definedName name="K5kta22">#REF!</definedName>
    <definedName name="K5kta23" localSheetId="2">#REF!</definedName>
    <definedName name="K5kta23">#REF!</definedName>
    <definedName name="K5kta24" localSheetId="2">#REF!</definedName>
    <definedName name="K5kta24">#REF!</definedName>
    <definedName name="K5kta25" localSheetId="2">#REF!</definedName>
    <definedName name="K5kta25">#REF!</definedName>
    <definedName name="K5kta3" localSheetId="2">#REF!</definedName>
    <definedName name="K5kta3">#REF!</definedName>
    <definedName name="K5kta4" localSheetId="2">#REF!</definedName>
    <definedName name="K5kta4">#REF!</definedName>
    <definedName name="K5kta5" localSheetId="2">#REF!</definedName>
    <definedName name="K5kta5">#REF!</definedName>
    <definedName name="K5kta6" localSheetId="2">#REF!</definedName>
    <definedName name="K5kta6">#REF!</definedName>
    <definedName name="K5kta7" localSheetId="2">#REF!</definedName>
    <definedName name="K5kta7">#REF!</definedName>
    <definedName name="K5kta8" localSheetId="2">#REF!</definedName>
    <definedName name="K5kta8">#REF!</definedName>
    <definedName name="K5kta9" localSheetId="2">#REF!</definedName>
    <definedName name="K5kta9">#REF!</definedName>
    <definedName name="K5OD1" localSheetId="2">#REF!</definedName>
    <definedName name="K5OD1">#REF!</definedName>
    <definedName name="K5OD10" localSheetId="2">#REF!</definedName>
    <definedName name="K5OD10">#REF!</definedName>
    <definedName name="K5OD11" localSheetId="2">#REF!</definedName>
    <definedName name="K5OD11">#REF!</definedName>
    <definedName name="K5OD12" localSheetId="2">#REF!</definedName>
    <definedName name="K5OD12">#REF!</definedName>
    <definedName name="K5OD13" localSheetId="2">#REF!</definedName>
    <definedName name="K5OD13">#REF!</definedName>
    <definedName name="K5OD14" localSheetId="2">#REF!</definedName>
    <definedName name="K5OD14">#REF!</definedName>
    <definedName name="K5OD15" localSheetId="2">#REF!</definedName>
    <definedName name="K5OD15">#REF!</definedName>
    <definedName name="K5OD16" localSheetId="2">#REF!</definedName>
    <definedName name="K5OD16">#REF!</definedName>
    <definedName name="K5OD17" localSheetId="2">#REF!</definedName>
    <definedName name="K5OD17">#REF!</definedName>
    <definedName name="K5OD18" localSheetId="2">#REF!</definedName>
    <definedName name="K5OD18">#REF!</definedName>
    <definedName name="K5OD19" localSheetId="2">#REF!</definedName>
    <definedName name="K5OD19">#REF!</definedName>
    <definedName name="K5OD2" localSheetId="2">#REF!</definedName>
    <definedName name="K5OD2">#REF!</definedName>
    <definedName name="K5OD20" localSheetId="2">#REF!</definedName>
    <definedName name="K5OD20">#REF!</definedName>
    <definedName name="K5OD21" localSheetId="2">#REF!</definedName>
    <definedName name="K5OD21">#REF!</definedName>
    <definedName name="K5OD22" localSheetId="2">#REF!</definedName>
    <definedName name="K5OD22">#REF!</definedName>
    <definedName name="K5OD23" localSheetId="2">#REF!</definedName>
    <definedName name="K5OD23">#REF!</definedName>
    <definedName name="K5OD24" localSheetId="2">#REF!</definedName>
    <definedName name="K5OD24">#REF!</definedName>
    <definedName name="K5OD25" localSheetId="2">#REF!</definedName>
    <definedName name="K5OD25">#REF!</definedName>
    <definedName name="K5OD3" localSheetId="2">#REF!</definedName>
    <definedName name="K5OD3">#REF!</definedName>
    <definedName name="K5OD4" localSheetId="2">#REF!</definedName>
    <definedName name="K5OD4">#REF!</definedName>
    <definedName name="K5OD5" localSheetId="2">#REF!</definedName>
    <definedName name="K5OD5">#REF!</definedName>
    <definedName name="K5OD6" localSheetId="2">#REF!</definedName>
    <definedName name="K5OD6">#REF!</definedName>
    <definedName name="K5OD7" localSheetId="2">#REF!</definedName>
    <definedName name="K5OD7">#REF!</definedName>
    <definedName name="K5OD8" localSheetId="2">#REF!</definedName>
    <definedName name="K5OD8">#REF!</definedName>
    <definedName name="K5OD9" localSheetId="2">#REF!</definedName>
    <definedName name="K5OD9">#REF!</definedName>
    <definedName name="korisnik.je.početnik" localSheetId="2">#REF!</definedName>
    <definedName name="korisnik.je.početnik">#REF!</definedName>
    <definedName name="Korisnik.je.početnik?" localSheetId="3">#REF!</definedName>
    <definedName name="Korisnik.je.početnik?" localSheetId="2">#REF!</definedName>
    <definedName name="Korisnik.je.početnik?">#REF!</definedName>
    <definedName name="početnik" localSheetId="2">#REF!</definedName>
    <definedName name="početnik">#REF!</definedName>
    <definedName name="sp.mehanizacija" localSheetId="3">#REF!</definedName>
    <definedName name="sp.mehanizacija" localSheetId="2">#REF!</definedName>
    <definedName name="sp.mehanizacija">#REF!</definedName>
    <definedName name="sp.ostalo" localSheetId="3">#REF!</definedName>
    <definedName name="sp.ostalo" localSheetId="2">#REF!</definedName>
    <definedName name="sp.ostalo">#REF!</definedName>
    <definedName name="sp.ostalo.oprema" localSheetId="3">#REF!</definedName>
    <definedName name="sp.ostalo.oprema" localSheetId="2">#REF!</definedName>
    <definedName name="sp.ostalo.oprema">#REF!</definedName>
    <definedName name="sp.uređenje" localSheetId="3">#REF!</definedName>
    <definedName name="sp.uređenje" localSheetId="2">#REF!</definedName>
    <definedName name="sp.uređenje">#REF!</definedName>
    <definedName name="UZGOJ_CVIJEĆA__UKRASNOG_BILJA__LJEKOVITOG__ZAČINSKOG_I_AROMATIČNOG_BILJA__SA_PRIPADAJUĆOM_OPREMOM_I_INFRASTRUKTUROM_U_SKLOPU_POLJOPRIVREDNOG_GOSPODARSTVA" localSheetId="2">#REF!</definedName>
    <definedName name="UZGOJ_CVIJEĆA__UKRASNOG_BILJA__LJEKOVITOG__ZAČINSKOG_I_AROMATIČNOG_BILJA__SA_PRIPADAJUĆOM_OPREMOM_I_INFRASTRUKTUROM_U_SKLOPU_POLJOPRIVREDNOG_GOSPODARSTVA">#REF!</definedName>
    <definedName name="vp.građenje1" localSheetId="3">#REF!</definedName>
    <definedName name="vp.građenje1" localSheetId="2">#REF!</definedName>
    <definedName name="vp.građenje1">#REF!</definedName>
    <definedName name="vp.građenje2" localSheetId="3">#REF!</definedName>
    <definedName name="vp.građenje2" localSheetId="2">#REF!</definedName>
    <definedName name="vp.građenje2">#REF!</definedName>
    <definedName name="vp.građenje3" localSheetId="3">#REF!</definedName>
    <definedName name="vp.građenje3" localSheetId="2">#REF!</definedName>
    <definedName name="vp.građenje3">#REF!</definedName>
    <definedName name="vp.mehanizacija" localSheetId="3">#REF!</definedName>
    <definedName name="vp.mehanizacija" localSheetId="2">#REF!</definedName>
    <definedName name="vp.mehanizacija">#REF!</definedName>
    <definedName name="vp.nasadi" localSheetId="3">#REF!</definedName>
    <definedName name="vp.nasadi" localSheetId="2">#REF!</definedName>
    <definedName name="vp.nasadi">#REF!</definedName>
    <definedName name="vp.navodnjavanje" localSheetId="3">#REF!</definedName>
    <definedName name="vp.navodnjavanje" localSheetId="2">#REF!</definedName>
    <definedName name="vp.navodnjavanje">#REF!</definedName>
    <definedName name="vp.oprema1" localSheetId="3">#REF!</definedName>
    <definedName name="vp.oprema1" localSheetId="2">#REF!</definedName>
    <definedName name="vp.oprema1">#REF!</definedName>
    <definedName name="vp.oprema2" localSheetId="3">#REF!</definedName>
    <definedName name="vp.oprema2" localSheetId="2">#REF!</definedName>
    <definedName name="vp.oprema2">#REF!</definedName>
    <definedName name="vp.oprema3" localSheetId="3">#REF!</definedName>
    <definedName name="vp.oprema3" localSheetId="2">#REF!</definedName>
    <definedName name="vp.oprema3">#REF!</definedName>
    <definedName name="vp.zemljište" localSheetId="3">#REF!</definedName>
    <definedName name="vp.zemljište" localSheetId="2">#REF!</definedName>
    <definedName name="vp.zemljište">#REF!</definedName>
    <definedName name="životinje.gradnja" localSheetId="3">#REF!</definedName>
    <definedName name="životinje.gradnja" localSheetId="2">#REF!</definedName>
    <definedName name="životinje.gradnja">#REF!</definedName>
    <definedName name="životinje.građenje" localSheetId="3">#REF!</definedName>
    <definedName name="životinje.građenje" localSheetId="2">#REF!</definedName>
    <definedName name="životinje.građenje">#REF!</definedName>
    <definedName name="životinje.oprema" localSheetId="3">#REF!</definedName>
    <definedName name="životinje.oprema" localSheetId="2">#REF!</definedName>
    <definedName name="životinje.oprem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 l="1"/>
</calcChain>
</file>

<file path=xl/sharedStrings.xml><?xml version="1.0" encoding="utf-8"?>
<sst xmlns="http://schemas.openxmlformats.org/spreadsheetml/2006/main" count="486" uniqueCount="466">
  <si>
    <t>A</t>
  </si>
  <si>
    <t>B</t>
  </si>
  <si>
    <t>C</t>
  </si>
  <si>
    <t>D</t>
  </si>
  <si>
    <t>E</t>
  </si>
  <si>
    <t>F</t>
  </si>
  <si>
    <t>G</t>
  </si>
  <si>
    <t>H</t>
  </si>
  <si>
    <t>I</t>
  </si>
  <si>
    <t>J</t>
  </si>
  <si>
    <t>K</t>
  </si>
  <si>
    <t>L</t>
  </si>
  <si>
    <t>M</t>
  </si>
  <si>
    <t>N</t>
  </si>
  <si>
    <t>O</t>
  </si>
  <si>
    <t>P</t>
  </si>
  <si>
    <t>R</t>
  </si>
  <si>
    <t>Naziv ponuditelja</t>
  </si>
  <si>
    <t>Datum odabrane  ponude</t>
  </si>
  <si>
    <t>Broj odabrane ponude</t>
  </si>
  <si>
    <t>AA</t>
  </si>
  <si>
    <r>
      <t xml:space="preserve">Ukupni iznos neprihvatljivih troškova 
</t>
    </r>
    <r>
      <rPr>
        <i/>
        <sz val="11"/>
        <color theme="1"/>
        <rFont val="Calibri"/>
        <family val="2"/>
        <scheme val="minor"/>
      </rPr>
      <t>(Pojašnjenje: Troškovi koji se ne nalazi na listi prihvatljivih troškova)</t>
    </r>
  </si>
  <si>
    <r>
      <t xml:space="preserve">Ukupan iznos neodobrenih troškova
</t>
    </r>
    <r>
      <rPr>
        <i/>
        <sz val="11"/>
        <color theme="1"/>
        <rFont val="Calibri"/>
        <family val="2"/>
        <scheme val="minor"/>
      </rPr>
      <t>(Pojašnjenje: Troškovi s liste prihvatljivih troškova koji su svrstani u neodobrene)</t>
    </r>
  </si>
  <si>
    <t>W</t>
  </si>
  <si>
    <t>Q</t>
  </si>
  <si>
    <t>X</t>
  </si>
  <si>
    <t>Naziva troška prema ponudi</t>
  </si>
  <si>
    <t>Naziv  predmeta nabave</t>
  </si>
  <si>
    <t>RED</t>
  </si>
  <si>
    <t>Z</t>
  </si>
  <si>
    <t>Y</t>
  </si>
  <si>
    <t>Opremanje</t>
  </si>
  <si>
    <t>Troškovi pripreme dokumentacije</t>
  </si>
  <si>
    <t>Troškovi pripreme poslovnog plana</t>
  </si>
  <si>
    <t>Kod troška</t>
  </si>
  <si>
    <t xml:space="preserve">Naziv prihvatljivog troška </t>
  </si>
  <si>
    <t xml:space="preserve">NAPOMENA: </t>
  </si>
  <si>
    <r>
      <t xml:space="preserve">NAJVIŠI IZNOS TROŠKOVA KUPNJE POLJOPRIVREDNOG ZEMLJIŠTA I  OBJEKATA (do 10% od ukupnog iznosa prihvatljivih troškova bez općih troškova)
Pojašnjenje:  </t>
    </r>
    <r>
      <rPr>
        <i/>
        <sz val="11"/>
        <rFont val="Calibri"/>
        <family val="2"/>
        <charset val="238"/>
        <scheme val="minor"/>
      </rPr>
      <t xml:space="preserve"> Red A * 10% </t>
    </r>
  </si>
  <si>
    <r>
      <t xml:space="preserve">UKUPAN IZNOS PRIHVATLJIVIH TROŠKOVA BEZ OPĆIH TROŠKOVA                                                                                                                                                                                                                                                                              
</t>
    </r>
    <r>
      <rPr>
        <b/>
        <i/>
        <sz val="11"/>
        <rFont val="Calibri"/>
        <family val="2"/>
        <charset val="238"/>
        <scheme val="minor"/>
      </rPr>
      <t>Pojašnjenje:</t>
    </r>
    <r>
      <rPr>
        <i/>
        <sz val="11"/>
        <rFont val="Calibri"/>
        <family val="2"/>
        <charset val="238"/>
        <scheme val="minor"/>
      </rPr>
      <t xml:space="preserve"> Red A  +  (manji od redova  I  ili  B) </t>
    </r>
  </si>
  <si>
    <t>V</t>
  </si>
  <si>
    <r>
      <t xml:space="preserve">PRIHVATLJIVI IZNOS TROŠKOVA PRIPREME PROJEKTNO - TEHNIČKE DOKUMENTACIJE, GEODETSKIH USLUGA, ELABORATA I  NADZORA    
</t>
    </r>
    <r>
      <rPr>
        <b/>
        <i/>
        <sz val="11"/>
        <rFont val="Calibri"/>
        <family val="2"/>
        <charset val="238"/>
        <scheme val="minor"/>
      </rPr>
      <t>Pojašnjenje:</t>
    </r>
    <r>
      <rPr>
        <i/>
        <sz val="11"/>
        <rFont val="Calibri"/>
        <family val="2"/>
        <charset val="238"/>
        <scheme val="minor"/>
      </rPr>
      <t xml:space="preserve"> Red E, ali ne veći od</t>
    </r>
    <r>
      <rPr>
        <sz val="11"/>
        <rFont val="Calibri"/>
        <family val="2"/>
        <charset val="238"/>
      </rPr>
      <t xml:space="preserve"> </t>
    </r>
    <r>
      <rPr>
        <i/>
        <sz val="11"/>
        <rFont val="Calibri"/>
        <family val="2"/>
        <charset val="238"/>
        <scheme val="minor"/>
      </rPr>
      <t>(10%* Red J)  -  (Red L  + Red M)</t>
    </r>
    <r>
      <rPr>
        <b/>
        <sz val="11"/>
        <rFont val="Calibri"/>
        <family val="2"/>
        <charset val="238"/>
        <scheme val="minor"/>
      </rPr>
      <t xml:space="preserve">                                                 </t>
    </r>
  </si>
  <si>
    <r>
      <t xml:space="preserve">UKUPAN IZNOS PRIHVATLJIVIH OPĆIH TROŠKOVA
</t>
    </r>
    <r>
      <rPr>
        <b/>
        <i/>
        <sz val="11"/>
        <color theme="1"/>
        <rFont val="Calibri"/>
        <family val="2"/>
        <charset val="238"/>
        <scheme val="minor"/>
      </rPr>
      <t>Pojašnjenje:</t>
    </r>
    <r>
      <rPr>
        <i/>
        <sz val="11"/>
        <color theme="1"/>
        <rFont val="Calibri"/>
        <family val="2"/>
        <scheme val="minor"/>
      </rPr>
      <t xml:space="preserve"> Zbroj iznosa iz redova L, M i N</t>
    </r>
  </si>
  <si>
    <r>
      <t xml:space="preserve">UKUPNI IZNOS PRIHVATLJIVOG ULAGANJA
</t>
    </r>
    <r>
      <rPr>
        <b/>
        <i/>
        <sz val="11"/>
        <color theme="1"/>
        <rFont val="Calibri"/>
        <family val="2"/>
        <charset val="238"/>
        <scheme val="minor"/>
      </rPr>
      <t xml:space="preserve">Pojašnjenje: </t>
    </r>
    <r>
      <rPr>
        <i/>
        <sz val="11"/>
        <color theme="1"/>
        <rFont val="Calibri"/>
        <family val="2"/>
        <scheme val="minor"/>
      </rPr>
      <t>Zbrojiti iznose iz redova J i O</t>
    </r>
  </si>
  <si>
    <r>
      <t xml:space="preserve">IZNOS VLASTITIH SREDSTAVA
</t>
    </r>
    <r>
      <rPr>
        <b/>
        <i/>
        <sz val="11"/>
        <color theme="1"/>
        <rFont val="Calibri"/>
        <family val="2"/>
        <charset val="238"/>
        <scheme val="minor"/>
      </rPr>
      <t>Pojašnjenje:</t>
    </r>
    <r>
      <rPr>
        <i/>
        <sz val="11"/>
        <color theme="1"/>
        <rFont val="Calibri"/>
        <family val="2"/>
        <scheme val="minor"/>
      </rPr>
      <t xml:space="preserve"> Ukupan iznos projekta umanjen za iznos potpore. </t>
    </r>
  </si>
  <si>
    <t>Tečajna lista - ECB</t>
  </si>
  <si>
    <t xml:space="preserve">Dobavljač/
br. Računa/
Kupoprodajni ugovor </t>
  </si>
  <si>
    <t>Jedinica mjere</t>
  </si>
  <si>
    <t>Količina</t>
  </si>
  <si>
    <t xml:space="preserve">Jedinična cijena </t>
  </si>
  <si>
    <r>
      <t xml:space="preserve">FAZA III  </t>
    </r>
    <r>
      <rPr>
        <sz val="14"/>
        <color theme="0" tint="-0.04997999966144562"/>
        <rFont val="Calibri"/>
        <family val="2"/>
        <charset val="238"/>
        <scheme val="minor"/>
      </rPr>
      <t xml:space="preserve">- </t>
    </r>
    <r>
      <rPr>
        <i/>
        <sz val="14"/>
        <color theme="0" tint="-0.04997999966144562"/>
        <rFont val="Calibri"/>
        <family val="2"/>
        <charset val="238"/>
        <scheme val="minor"/>
      </rPr>
      <t xml:space="preserve">Zahtjev za isplatu  </t>
    </r>
    <r>
      <rPr>
        <sz val="14"/>
        <color theme="0" tint="-0.04997999966144562"/>
        <rFont val="Calibri"/>
        <family val="2"/>
        <charset val="238"/>
        <scheme val="minor"/>
      </rPr>
      <t xml:space="preserve"> </t>
    </r>
    <r>
      <rPr>
        <b/>
        <sz val="14"/>
        <color theme="0" tint="-0.04997999966144562"/>
        <rFont val="Calibri"/>
        <family val="2"/>
        <scheme val="minor"/>
      </rPr>
      <t xml:space="preserve">
"TABLICA TROŠKOVA I IZRAČUNA POTPORE"</t>
    </r>
  </si>
  <si>
    <t>LEGENDA:</t>
  </si>
  <si>
    <t>* bijela polja su namijenjena popunjavanju</t>
  </si>
  <si>
    <t>* polja obojana drugim bojama su zaključana i nisu namjenjena popunjavanju</t>
  </si>
  <si>
    <t>AB</t>
  </si>
  <si>
    <t>AC</t>
  </si>
  <si>
    <t>OBAVEZAN UNOS !!!</t>
  </si>
  <si>
    <r>
      <t xml:space="preserve">IZNOS POTPORE ZA DODJELU
</t>
    </r>
    <r>
      <rPr>
        <b/>
        <i/>
        <sz val="11"/>
        <rFont val="Calibri"/>
        <family val="2"/>
        <charset val="238"/>
        <scheme val="minor"/>
      </rPr>
      <t xml:space="preserve">Pojašnjenje: </t>
    </r>
    <r>
      <rPr>
        <i/>
        <sz val="11"/>
        <rFont val="Calibri"/>
        <family val="2"/>
        <charset val="238"/>
        <scheme val="minor"/>
      </rPr>
      <t xml:space="preserve">
Iznos potpore za dodjelu  = (Red P * Red R)   -   Red Q, ali 
- ne veći odi od iznosa iz reda V, i
- ne manji od iznosa iz reda W
Iznos potpore za dodjelu u fazi II ne može biti veći od iznosa dodijeljenog u fazi I.</t>
    </r>
  </si>
  <si>
    <r>
      <t xml:space="preserve">IZNOS POTPORE IZ PROPRAČUNA REPUBLIKE HRAVATSKE
</t>
    </r>
    <r>
      <rPr>
        <b/>
        <i/>
        <sz val="11"/>
        <color theme="1"/>
        <rFont val="Calibri"/>
        <family val="2"/>
        <charset val="238"/>
        <scheme val="minor"/>
      </rPr>
      <t xml:space="preserve">Pojašnjenje: </t>
    </r>
    <r>
      <rPr>
        <i/>
        <sz val="11"/>
        <color theme="1"/>
        <rFont val="Calibri"/>
        <family val="2"/>
        <scheme val="minor"/>
      </rPr>
      <t>Iznos potpore - Red AB</t>
    </r>
  </si>
  <si>
    <t>Umetanje redova se obavlja prema potrebi, a ovisno o broju planiranih nabava.</t>
  </si>
  <si>
    <t>Prilikom upisa naziva predmeta nabave, opisa predmeta nabave te procijenjenog iznosa nabave, ukoliko je primjenjivo, potrebno je koristiti informacije iz relevantnih izvora (projektna dokumentacija, troškovnici, akt o građenju i slično).</t>
  </si>
  <si>
    <r>
      <t xml:space="preserve">Ispunjavaju se kolone od </t>
    </r>
    <r>
      <rPr>
        <b/>
        <i/>
        <sz val="10"/>
        <rFont val="Calibri"/>
        <family val="2"/>
        <charset val="238"/>
        <scheme val="minor"/>
      </rPr>
      <t xml:space="preserve">B </t>
    </r>
    <r>
      <rPr>
        <i/>
        <sz val="10"/>
        <rFont val="Calibri"/>
        <family val="2"/>
        <charset val="238"/>
        <scheme val="minor"/>
      </rPr>
      <t xml:space="preserve">do </t>
    </r>
    <r>
      <rPr>
        <b/>
        <i/>
        <sz val="10"/>
        <rFont val="Calibri"/>
        <family val="2"/>
        <charset val="238"/>
        <scheme val="minor"/>
      </rPr>
      <t>I</t>
    </r>
  </si>
  <si>
    <r>
      <t xml:space="preserve">Ispunjava se obrazac "Plan nabave-TTIP" koji je zaprimljen kao prilog Odluke o rezultatu administrativne kontrole (izdane putem AGRONET-a). U svrhu podnošenja drugog dijela zahtjeva za potporu popunjavaju se kolone od </t>
    </r>
    <r>
      <rPr>
        <b/>
        <i/>
        <sz val="10"/>
        <rFont val="Calibri"/>
        <family val="2"/>
        <charset val="238"/>
        <scheme val="minor"/>
      </rPr>
      <t xml:space="preserve">J </t>
    </r>
    <r>
      <rPr>
        <i/>
        <sz val="10"/>
        <rFont val="Calibri"/>
        <family val="2"/>
        <charset val="238"/>
        <scheme val="minor"/>
      </rPr>
      <t xml:space="preserve">do </t>
    </r>
    <r>
      <rPr>
        <b/>
        <i/>
        <sz val="10"/>
        <rFont val="Calibri"/>
        <family val="2"/>
        <charset val="238"/>
        <scheme val="minor"/>
      </rPr>
      <t>O</t>
    </r>
  </si>
  <si>
    <t>Kod ulaganja u izgradnju/rekonstrukciju potrebno je popuniti Tablicu troškova i izračuna potpore u Fazi II  prema grupama radova/ rekapitulaciji troškovnika iz Glavnog projekta (nije potrebno navoditi radove po stavkama). Ukoliko se nabavlja poljoprivredne mehanizacija, uz podatke o osnovnom stroju potrebno je navesti i priključke odnosno pakete dodatne opreme.</t>
  </si>
  <si>
    <t>Slika 1.</t>
  </si>
  <si>
    <t>Slika 2.</t>
  </si>
  <si>
    <t>UPUTE</t>
  </si>
  <si>
    <t>Slika 3.</t>
  </si>
  <si>
    <r>
      <rPr>
        <b/>
        <i/>
        <sz val="10"/>
        <rFont val="Calibri"/>
        <family val="2"/>
        <charset val="238"/>
        <scheme val="minor"/>
      </rPr>
      <t>Nije dozvoljeno korištenje funkcije "Cut" ili "Izreži"</t>
    </r>
    <r>
      <rPr>
        <i/>
        <sz val="10"/>
        <rFont val="Calibri"/>
        <family val="2"/>
        <charset val="238"/>
        <scheme val="minor"/>
      </rPr>
      <t>. Ukoliko se isti upotrijebi postoji mogućnost da izračuni i formule neće biti funkcionalni te je potrebno preuzeti novi obrazac i ponovno ga ispuniti</t>
    </r>
  </si>
  <si>
    <t>Ukupan iznos prihvatljivih troškova bez općih troškova i kupnje zemljišta/objekata radi realizacije projekta</t>
  </si>
  <si>
    <r>
      <t xml:space="preserve">Nakon otvaranja obrasca potrebno je kliknuti "Enable Content" </t>
    </r>
    <r>
      <rPr>
        <b/>
        <i/>
        <sz val="10"/>
        <rFont val="Calibri"/>
        <family val="2"/>
        <charset val="238"/>
        <scheme val="minor"/>
      </rPr>
      <t>(Slika 1)</t>
    </r>
    <r>
      <rPr>
        <i/>
        <sz val="10"/>
        <rFont val="Calibri"/>
        <family val="2"/>
        <charset val="238"/>
        <scheme val="minor"/>
      </rPr>
      <t xml:space="preserve"> kako bi obrazac ispravno funkcionirao</t>
    </r>
  </si>
  <si>
    <r>
      <t>Umetanje novih redova je omogućeno pomoću funkcije "</t>
    </r>
    <r>
      <rPr>
        <b/>
        <i/>
        <sz val="10"/>
        <rFont val="Calibri"/>
        <family val="2"/>
        <charset val="238"/>
        <scheme val="minor"/>
      </rPr>
      <t xml:space="preserve">Copy" i "Insert Copied Cells" </t>
    </r>
    <r>
      <rPr>
        <i/>
        <sz val="10"/>
        <rFont val="Calibri"/>
        <family val="2"/>
        <charset val="238"/>
        <scheme val="minor"/>
      </rPr>
      <t xml:space="preserve">odnosno na način kako je prikazan na </t>
    </r>
    <r>
      <rPr>
        <b/>
        <i/>
        <sz val="10"/>
        <rFont val="Calibri"/>
        <family val="2"/>
        <charset val="238"/>
        <scheme val="minor"/>
      </rPr>
      <t>Slici 2. i Slici 3.</t>
    </r>
  </si>
  <si>
    <t>Ukupna vrijednost po stavci (oprema/
prihvatljivi izdaci)</t>
  </si>
  <si>
    <t>Ukupna vrijednost po stavci (oprema/
prihvatljivi izdaci
u valuti )</t>
  </si>
  <si>
    <r>
      <t xml:space="preserve">Ispunjavaju se kolone od </t>
    </r>
    <r>
      <rPr>
        <b/>
        <i/>
        <sz val="10"/>
        <rFont val="Calibri"/>
        <family val="2"/>
        <charset val="238"/>
        <scheme val="minor"/>
      </rPr>
      <t>P</t>
    </r>
    <r>
      <rPr>
        <i/>
        <sz val="10"/>
        <rFont val="Calibri"/>
        <family val="2"/>
        <charset val="238"/>
        <scheme val="minor"/>
      </rPr>
      <t xml:space="preserve"> do </t>
    </r>
    <r>
      <rPr>
        <b/>
        <i/>
        <sz val="10"/>
        <rFont val="Calibri"/>
        <family val="2"/>
        <charset val="238"/>
        <scheme val="minor"/>
      </rPr>
      <t>U</t>
    </r>
  </si>
  <si>
    <t>Građenje</t>
  </si>
  <si>
    <t xml:space="preserve">Opremanje </t>
  </si>
  <si>
    <t>Kupnja zemljišta i objekata radi realizacije projekta, do 10% vrijednosti ukupno prihvatljivih troškova projekta (bez općih troškova), ako se ulaganje provodi sukladno važećim propisima kojima se uređuje gradnja, uz mogućnost kupnje prije podnošenja prijave projekta, ali ne prije 1. siječnja 2014. godine</t>
  </si>
  <si>
    <t xml:space="preserve">Građenje </t>
  </si>
  <si>
    <t>A) Ulaganje u građenje /rekonstrukciju i/ili opremanje:</t>
  </si>
  <si>
    <r>
      <t xml:space="preserve">TEČAJ UTVRĐEN OD EUROPSKE KOMISIJE ZA 1. SIJEČNJA GODINE U KOJOJ SE DONOSI ODLUKA 
</t>
    </r>
    <r>
      <rPr>
        <b/>
        <i/>
        <sz val="11"/>
        <rFont val="Calibri"/>
        <family val="2"/>
        <charset val="238"/>
        <scheme val="minor"/>
      </rPr>
      <t>Pojašnjenje:</t>
    </r>
    <r>
      <rPr>
        <i/>
        <sz val="11"/>
        <rFont val="Calibri"/>
        <family val="2"/>
        <charset val="238"/>
        <scheme val="minor"/>
      </rPr>
      <t xml:space="preserve"> 
- Nositelj projekta upisuje tečaj koji je Europska središnja banka odredila prije 1. siječnja godine u kojoj se podnosi prijava projekta
- Agencija za plaćanja upisuje tečaj  koji je Europska središnja banka odredila prije 1. siječnja godine u kojoj je donesena Odluka
- Web adresa za preuzimanje tečaja:</t>
    </r>
  </si>
  <si>
    <r>
      <t xml:space="preserve">IZNOS PRIMLJENE DRŽAVNE (JAVNE) POTPORE ZA ISTE TROŠKOVE
</t>
    </r>
    <r>
      <rPr>
        <b/>
        <i/>
        <sz val="11"/>
        <color theme="1"/>
        <rFont val="Calibri"/>
        <family val="2"/>
        <charset val="238"/>
        <scheme val="minor"/>
      </rPr>
      <t>Pojašnjenje:</t>
    </r>
    <r>
      <rPr>
        <i/>
        <sz val="11"/>
        <color theme="1"/>
        <rFont val="Calibri"/>
        <family val="2"/>
        <scheme val="minor"/>
      </rPr>
      <t xml:space="preserve"> Ukoliko je nositelj projekta u prijavi projekta (u AGRONET-u) upisao iznos primljene državne (javne) potpore za iste troškove, ukupan iznos istih je potrebno upisati u ovaj red</t>
    </r>
  </si>
  <si>
    <t>Faza I - Odabrani LAG</t>
  </si>
  <si>
    <t>Faza II - Agencija za plaćanja</t>
  </si>
  <si>
    <t>Faza III - Agencija za plaćanja</t>
  </si>
  <si>
    <r>
      <t xml:space="preserve">IZNOS POTPORE IZ PRORAČUNA EU
</t>
    </r>
    <r>
      <rPr>
        <b/>
        <i/>
        <sz val="11"/>
        <color theme="1"/>
        <rFont val="Calibri"/>
        <family val="2"/>
        <charset val="238"/>
        <scheme val="minor"/>
      </rPr>
      <t xml:space="preserve">Pojašnjenje: </t>
    </r>
    <r>
      <rPr>
        <i/>
        <sz val="11"/>
        <color theme="1"/>
        <rFont val="Calibri"/>
        <family val="2"/>
        <scheme val="minor"/>
      </rPr>
      <t>Iznos potpore * 90%</t>
    </r>
  </si>
  <si>
    <t xml:space="preserve"> LISTA PRIHVATLJIVIH TROŠKOVA ZA TIP OPERACIJE</t>
  </si>
  <si>
    <t>Naziv prihvatljivih troškova</t>
  </si>
  <si>
    <r>
      <t xml:space="preserve">- objekata: za držanje i tov peradi, </t>
    </r>
    <r>
      <rPr>
        <sz val="10"/>
        <color rgb="FF000000"/>
        <rFont val="Times New Roman"/>
        <family val="1"/>
      </rPr>
      <t>za prisilno klanje životinja,</t>
    </r>
    <r>
      <rPr>
        <sz val="10"/>
        <color theme="1"/>
        <rFont val="Times New Roman"/>
        <family val="1"/>
      </rPr>
      <t xml:space="preserve"> </t>
    </r>
    <r>
      <rPr>
        <sz val="10"/>
        <color rgb="FF000000"/>
        <rFont val="Times New Roman"/>
        <family val="1"/>
      </rPr>
      <t>za tretman životinja protiv zaraznih bolesti,</t>
    </r>
    <r>
      <rPr>
        <sz val="10"/>
        <color theme="1"/>
        <rFont val="Times New Roman"/>
        <family val="1"/>
      </rPr>
      <t xml:space="preserve"> za neškodljivo uklanjanje lešina, za rashladni uređaj, za privremeno skladištenje lešina na farmi, </t>
    </r>
    <r>
      <rPr>
        <sz val="10"/>
        <color rgb="FF000000"/>
        <rFont val="Times New Roman"/>
        <family val="1"/>
      </rPr>
      <t xml:space="preserve"> za skladištenje životinjskih proizvoda, repromaterijala, rezervnih dijelova i stelje, </t>
    </r>
    <r>
      <rPr>
        <sz val="10"/>
        <color theme="1"/>
        <rFont val="Times New Roman"/>
        <family val="1"/>
      </rPr>
      <t xml:space="preserve">za instalaciju tehnološke opreme,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uredski prostor, za potrebe veterinarske službe, prostor za privremeno odlaganje otpada,  reže putova i uređenje okoliša unutar farme</t>
    </r>
  </si>
  <si>
    <t>- fiksne ograde za travnjake (torovi)</t>
  </si>
  <si>
    <t>Oprema</t>
  </si>
  <si>
    <t>- izmuzišta za strojnu mužnju, uključujući i pokretne muzne jedinice, robot za mužnju (sa svim elementima, materijalom i montažom)</t>
  </si>
  <si>
    <t>- mljekovodi i oprema za hlađenje i skladištenje mlijeka na poljoprivrednom gospodarstvu/farmi</t>
  </si>
  <si>
    <t>- strojevi i oprema za spremanje voluminozne krme, hranjenje i napajanje životinja (mlinovi i mješaonice za pripremu koncentrata, oprema i dozatori za krmne koncentrate, izuzimači, transporteri, prikolice, mikser prikolice i samohodne mikser prikolice i dozatori za kabastu krmu,  traktori, utovarivači s potrebnim priključcima, hranilice, pojilice, balirke, ovijači bala i silokombajni, distributeri slame,  i dr.)</t>
  </si>
  <si>
    <t>- oprema za izgnojavanje</t>
  </si>
  <si>
    <t>- podne rešetke, gume i madraci</t>
  </si>
  <si>
    <t>- mobilne naftne pumpe s opremom</t>
  </si>
  <si>
    <t>- stojnice za tretman papaka i sav pribor za tretman papaka</t>
  </si>
  <si>
    <t>- strojevi i oprema za pripremu i transport stelje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</si>
  <si>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</si>
  <si>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</si>
  <si>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</si>
  <si>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</si>
  <si>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</si>
  <si>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</si>
  <si>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</si>
  <si>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</si>
  <si>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</si>
  <si>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</si>
  <si>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generator/agregat s potrebnom opremom</t>
  </si>
  <si>
    <t>- oprema za videonadzor</t>
  </si>
  <si>
    <t>- oprema za detekciju tjeranja</t>
  </si>
  <si>
    <t>- lift za podizanje stoke</t>
  </si>
  <si>
    <t>- oprema za žetvu, sjetvu, obradu tla i zaštitu bilja</t>
  </si>
  <si>
    <t>- oprema za transport, gospodarska vozila</t>
  </si>
  <si>
    <t>- protupožarna oprema i protupožarni aparati</t>
  </si>
  <si>
    <t>- nadzemni spremnici za vodu</t>
  </si>
  <si>
    <t>- opremanje prasilišta</t>
  </si>
  <si>
    <t>- opremanje odgajališta</t>
  </si>
  <si>
    <t>- opremanje tovilišta</t>
  </si>
  <si>
    <t>- opremanje krmačarnika (odmaralište-čekalište)</t>
  </si>
  <si>
    <t>- opremanje nazimičarnika</t>
  </si>
  <si>
    <t>- opremanje nerastarnika</t>
  </si>
  <si>
    <t>- opremanje prostora za osjemenjivanje</t>
  </si>
  <si>
    <t>- oprema za prasenje</t>
  </si>
  <si>
    <t>- oprema za šišanje ovaca</t>
  </si>
  <si>
    <t>- oprema za dodatnu prehranu i opskrbu vodom prilikom boravka na otvorenom</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</si>
  <si>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</si>
  <si>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</si>
  <si>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</si>
  <si>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t>
  </si>
  <si>
    <t>- oprema za valenje jednodnevnih pilića (predvalionici i valionici)</t>
  </si>
  <si>
    <t>- oprema za primarnu obradu  jednodnevnih pilići, transport i otpremu jednodnevnih  pilića do farmi (kao npr. transportna kolica, transportna sredstva-vozila itd.)</t>
  </si>
  <si>
    <t>- oprema za kondicioniranje mikroklimatskih uvjeta u valionici (oprema i uređaji za ventilaciju, klimatizaciju i grijanje uključujući alarmni sustav s generatorom/agregatom)</t>
  </si>
  <si>
    <t>- oprema za izvođenje pranja i dezinfekcije valionice</t>
  </si>
  <si>
    <t>- vaga - oprema za automatsko vaganje peradi</t>
  </si>
  <si>
    <t>- oprema za izlov, utovar i transport žive peradi od peradarnika do objekta klaonice (stoj za izlov, kamioni, viličari, gajbe, kontejneri)</t>
  </si>
  <si>
    <t xml:space="preserve">- oprema za sakupljanje, označivanje, skladištenje, pranje, hlađenje, sortiranje, pakiranje i prijevoz jaja do i unutar pogona </t>
  </si>
  <si>
    <t xml:space="preserve">- oprema za držanje kokoši nesilica (obogaćeni kavezi, alternativni sustavi držanja, slobodni način držanja) </t>
  </si>
  <si>
    <t>- oprema za zaštitu domaćih životinja od divljači</t>
  </si>
  <si>
    <t>- energetske zavjese</t>
  </si>
  <si>
    <t>- staklenika i plastenika za uzgoj jednogodišnjeg i višegodišnjeg bilja, sjemena i sadnog materijala, objekata za uzgoj gljiva uključujući prostor za ugradnju sustava za ventilaciju, klimatizaciju i grijanje uključujući alarmni sustav, generator/agregat, spremnike za vodu i prostore za sustav navodnjavanja (uključujući bunare), električnu, kanalizacijsku mrežu, gromobransku instalaciju</t>
  </si>
  <si>
    <t>- oprema za staklenike, plastenike i objekte za uzgoj gljiva</t>
  </si>
  <si>
    <t>- oprema i uređaji za navodnjavanje i gnojidbu (fertirigacija)</t>
  </si>
  <si>
    <t>- oprema za dopunsko osvjetljenje i zasjenjivanje</t>
  </si>
  <si>
    <t>- oprema i uređaji za pripremu tla prije sjetve i sadnje i supstrata (miješanje supstrata, punjenje posuda supstratom i dr.)</t>
  </si>
  <si>
    <t>- oprema i uređaji za sjetvu, sadnju i postavljanje/uklanjanje niskih tunela, malč folija, agrotekstila te sustava navodnjavanja kapanjem</t>
  </si>
  <si>
    <t>- oprema i uređaji za zaštitu bilja i sterilizaciju tla i supstrata</t>
  </si>
  <si>
    <t>- oprema za pomotehniku (npr. oprema za mehaničko prorjeđivanje, podrezivanje korijenja, malčiranje, odstranjivanje lišća)</t>
  </si>
  <si>
    <t>- oprema za povećanje koncentracije CO2</t>
  </si>
  <si>
    <t>- oprema za berbu/žetvu u zaštićenim prostorima</t>
  </si>
  <si>
    <t>- oprema i uređaji za hidroponski i akvaponski uzgoj</t>
  </si>
  <si>
    <t>- oprema za pranje, etiketiranje, pakiranje lončanica</t>
  </si>
  <si>
    <r>
      <t xml:space="preserve">- </t>
    </r>
    <r>
      <rPr>
        <sz val="10"/>
        <color rgb="FFFF0000"/>
        <rFont val="Times New Roman"/>
        <family val="1"/>
      </rPr>
      <t xml:space="preserve"> </t>
    </r>
    <r>
      <rPr>
        <sz val="10"/>
        <color theme="1"/>
        <rFont val="Times New Roman"/>
        <family val="1"/>
      </rPr>
      <t>oprema za laboratorij u funkciji osnovne djelatnosti</t>
    </r>
  </si>
  <si>
    <t>- oprema za sterilizaciju</t>
  </si>
  <si>
    <t>- oprema i uređaji za pogone za grijanje</t>
  </si>
  <si>
    <t xml:space="preserve">- prostora za skladištenje/čuvanje mehanizacije </t>
  </si>
  <si>
    <t>- ostalih gospodarskih objekata, upravnih prostorija s pripadajućim sadržajima koji su u funkciji osnovne djelatnosti</t>
  </si>
  <si>
    <t>- prostorija upravne zgrade s pripadajućim sadržajima (uredski prostori; prostorije za ovlaštenog veterinara i veterinarskog inspektora; prostorije za odmor radnika; garderobe u čistom i nečistom dijelu; pripadajući sanitarni čvorovi; prostorije za čuvanje sredstava za čišćenje, pranje i dezinfekciju i dr.)</t>
  </si>
  <si>
    <t>- mreže putova unutar farme</t>
  </si>
  <si>
    <t xml:space="preserve">- građenje objekata za upravljanje sušarom </t>
  </si>
  <si>
    <t xml:space="preserve">- uređaji i oprema za hlađenje i zamrzavanje </t>
  </si>
  <si>
    <t>- oprema za čišćenje i pranje</t>
  </si>
  <si>
    <t>- oprema za sušenje</t>
  </si>
  <si>
    <t xml:space="preserve">- linije za sortiranje i kalibriranje </t>
  </si>
  <si>
    <t>- linije za pakiranje i označavanje</t>
  </si>
  <si>
    <t>- oprema za prihvat sirovine</t>
  </si>
  <si>
    <t>- unutarnja oprema za silose</t>
  </si>
  <si>
    <r>
      <t>-</t>
    </r>
    <r>
      <rPr>
        <sz val="7"/>
        <color rgb="FF000000"/>
        <rFont val="Times New Roman"/>
        <family val="1"/>
      </rPr>
      <t xml:space="preserve">    </t>
    </r>
    <r>
      <rPr>
        <sz val="10"/>
        <rFont val="Times New Roman"/>
        <family val="1"/>
      </rPr>
      <t xml:space="preserve">hidrantski priključak za navodnjavanje i zaštitu od mraza </t>
    </r>
  </si>
  <si>
    <r>
      <t>-</t>
    </r>
    <r>
      <rPr>
        <sz val="7"/>
        <color rgb="FF000000"/>
        <rFont val="Times New Roman"/>
        <family val="1"/>
      </rPr>
      <t xml:space="preserve">    </t>
    </r>
    <r>
      <rPr>
        <sz val="10"/>
        <rFont val="Times New Roman"/>
        <family val="1"/>
      </rPr>
      <t xml:space="preserve">pumpe, cjevovodi, raspršivači, sustav filtracije, sustav fertirigacije, kapaljke, rolomati </t>
    </r>
  </si>
  <si>
    <r>
      <t>-</t>
    </r>
    <r>
      <rPr>
        <sz val="7"/>
        <rFont val="Times New Roman"/>
        <family val="1"/>
      </rPr>
      <t xml:space="preserve">    </t>
    </r>
    <r>
      <rPr>
        <sz val="10"/>
        <rFont val="Times New Roman"/>
        <family val="1"/>
      </rPr>
      <t xml:space="preserve">sustava za navodnjavanje na gospodarstvima uključujući mikroakumulacije, bušenje bunara, kanala za sakupljanje oborinskih i erozivnih voda </t>
    </r>
  </si>
  <si>
    <r>
      <t>-</t>
    </r>
    <r>
      <rPr>
        <sz val="7"/>
        <color rgb="FF000000"/>
        <rFont val="Times New Roman"/>
        <family val="1"/>
      </rPr>
      <t xml:space="preserve">    </t>
    </r>
    <r>
      <rPr>
        <sz val="10"/>
        <rFont val="Times New Roman"/>
        <family val="1"/>
      </rPr>
      <t xml:space="preserve">agregati za proizvodnju el. energije </t>
    </r>
  </si>
  <si>
    <r>
      <t>-</t>
    </r>
    <r>
      <rPr>
        <sz val="7"/>
        <color rgb="FF000000"/>
        <rFont val="Times New Roman"/>
        <family val="1"/>
      </rPr>
      <t xml:space="preserve">    </t>
    </r>
    <r>
      <rPr>
        <sz val="10"/>
        <rFont val="Times New Roman"/>
        <family val="1"/>
      </rPr>
      <t>ostala nespomenuta oprema</t>
    </r>
    <r>
      <rPr>
        <sz val="11.5"/>
        <color rgb="FF000000"/>
        <rFont val="Times New Roman"/>
        <family val="1"/>
      </rPr>
      <t xml:space="preserve"> </t>
    </r>
  </si>
  <si>
    <t>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</si>
  <si>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poljoprivredna mehanizacija</t>
  </si>
  <si>
    <t>- traktor</t>
  </si>
  <si>
    <t>- kombajn</t>
  </si>
  <si>
    <t>- ostala mehanizacija</t>
  </si>
  <si>
    <t>- poljoprivredna oprema</t>
  </si>
  <si>
    <t>- gospodarsko vozilo</t>
  </si>
  <si>
    <t>- oprema za osnovnu i dopunsku obradu tla</t>
  </si>
  <si>
    <t>- oprema za sjetvu i sadnju</t>
  </si>
  <si>
    <t>- oprema za košnju</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</si>
  <si>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</si>
  <si>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</si>
  <si>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</si>
  <si>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</si>
  <si>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</si>
  <si>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xml:space="preserve">- atomizeri </t>
  </si>
  <si>
    <t>- oprema za zaštitu u voćnjacima i vinogradima</t>
  </si>
  <si>
    <t>Ulaganje u podizanje novih i/ili restrukturiranje postojećih višegodišnjih nasada, isključujući restrukturiranje postojećih vinograda za proizvodnju grožđa za vino</t>
  </si>
  <si>
    <t>- agro klimatska stanica</t>
  </si>
  <si>
    <t>skladišta i hladnjače za spremanje sadnog materijala, sortiranje, pakiranje i pripremu za tržište, higrometar za mjerenje vlažnosti u prostoru za  skladištenje i manipulaciju sadnog materijala</t>
  </si>
  <si>
    <t>prateće infrastrukture (pristupni putovi, rasvjeta, vodovodna i kanalizacijska mreža, elektroenergetska mreža, plinovodi, parovodi i dr.), energetskih (trafostanice, kotlovnice, pripreme vode i dr.) objekata za opskrbu postrojenja za prijem</t>
  </si>
  <si>
    <t xml:space="preserve">- podizanje matičnjaka (vegetativnih  i generativnih podloga  raznih voćnih vrsta, loznih podloga, plemenitih sorti vinove loze), </t>
  </si>
  <si>
    <t>- oprema za meteorološko praćenje</t>
  </si>
  <si>
    <t>- ograde oko matičnjaka, nasada i površina za proizvodnju sadnog materijala</t>
  </si>
  <si>
    <t xml:space="preserve">Ulaganje u kupnju zemljišta i objekata radi realizacije projekta, do 10 % vrijednosti ukupno prihvatljivih troškova projekta (bez općih troškova), ako se ulaganje provodi sukladno važećim propisima kojima se uređuje gradnja, uz mogućnost kupnje prije podnošenja prijave projekta, ali ne prije 1. siječnja 2014. godine </t>
  </si>
  <si>
    <t>Ulaganje u prilagodbu novouvedenim standardima sukladno članku 17. Uredbe 1305/2013</t>
  </si>
  <si>
    <t xml:space="preserve">Ulaganje u uređenje i trajnije poboljšanje kvalitete poljoprivrednog zemljišta u svrhu poljoprivredne proizvodnje (privođenje poljoprivrednog zemljišta kulturi), u svrhu realizacije projekta. </t>
  </si>
  <si>
    <t>- krčenje jednogodišnjeg i višegodišnjeg raslinja, uklanjanje kamenja i dr.</t>
  </si>
  <si>
    <t>- kalcifikacija i ostale mjere za poboljšanje polj. zemljišta</t>
  </si>
  <si>
    <t xml:space="preserve">Troškovi  projektno - tehničke dokumentacije, geodetskih podloga, elaborata i trošak nadzora </t>
  </si>
  <si>
    <t>1.1.1</t>
  </si>
  <si>
    <r>
      <t>-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držanje teladi, junica, janjadi, jaradi, šilježadi, za instalaciju opreme za ventilaciju, klimatizaciju, grijanje, popratne energetske objekte, uključujući građenje vodovodne (uključujući bunare), plinske, električne (uključujući prostor za upotrebu agregata) hidrantske (s potrebnom opremom) i kanalizacijske mreže,</t>
    </r>
    <r>
      <rPr>
        <sz val="10"/>
        <color rgb="FF000000"/>
        <rFont val="Times New Roman"/>
        <family val="1"/>
      </rPr>
      <t xml:space="preserve"> gromobranske instalacije,</t>
    </r>
    <r>
      <rPr>
        <sz val="10"/>
        <color theme="1"/>
        <rFont val="Times New Roman"/>
        <family val="1"/>
      </rPr>
      <t xml:space="preserve"> mosne vage, ograda oko farme, dezinfekcijske barijere, objekti za skladištenje i pripremu hrane (s pripadajućom opremom) za skladištenje opreme, proizvoda i stelje, za dnevni odmor radnika uz sanitarni prostor, za potrebe veterinarske službe, za uredski prostor,  prostor za privremeno odlaganje otpada, mreže putova i uređenje okoliša unutar farme</t>
    </r>
  </si>
  <si>
    <t>[upisati naziv tipa operacije iz LRS koji je sukladan tipu operacije 4.1.1.]</t>
  </si>
  <si>
    <t>Svi navedeni troškovi unutar Liste prihvatljivih troškova uključuju i troškove za pripadajući hardware i software koji omogućuje vođenje proizvodnih procesa</t>
  </si>
  <si>
    <t>Ulaganje u građenje/rekonstrukciju i/ili opremanje:</t>
  </si>
  <si>
    <t>1.</t>
  </si>
  <si>
    <t>Objekata za životinje uključujući vanjsku i unutarnju infrastrukturu u sklopu poljoprivrednog gospodarstva</t>
  </si>
  <si>
    <t>1.1</t>
  </si>
  <si>
    <r>
      <t>Građenje/rekonstrukcija</t>
    </r>
    <r>
      <rPr>
        <sz val="10"/>
        <color theme="1"/>
        <rFont val="Times New Roman"/>
        <family val="1"/>
      </rPr>
      <t xml:space="preserve"> </t>
    </r>
  </si>
  <si>
    <t>1.1.2</t>
  </si>
  <si>
    <r>
      <t xml:space="preserve">- objekata: za tov goveda i držanje krava dojilja, za neškodljivo uklanjanje lešina, za prisilno klanje životinja, za tretman životinja protiv zaraznih bolesti, za držanje teladi i junadi, za ispuste, </t>
    </r>
    <r>
      <rPr>
        <sz val="10"/>
        <color theme="1"/>
        <rFont val="Times New Roman"/>
        <family val="1"/>
      </rPr>
      <t>za osjemenjivanje</t>
    </r>
    <r>
      <rPr>
        <sz val="10"/>
        <color rgb="FF000000"/>
        <rFont val="Times New Roman"/>
        <family val="1"/>
      </rPr>
      <t>,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(s pripadajućom opremom) i kanalizacijske mreže, gromobranske instalacije, mosne vage, ograda oko farme, dezinfekcijske barijere,  za skladištenje i pripremu hrane (s pripadajućom opremom),</t>
    </r>
    <r>
      <rPr>
        <sz val="10"/>
        <color theme="1"/>
        <rFont val="Times New Roman"/>
        <family val="1"/>
      </rPr>
      <t xml:space="preserve"> za dnevni odmor radnika uz sanitarni prostor,</t>
    </r>
    <r>
      <rPr>
        <sz val="10"/>
        <color rgb="FF000000"/>
        <rFont val="Times New Roman"/>
        <family val="1"/>
      </rPr>
      <t xml:space="preserve"> za potrebe veterinarske službe, za </t>
    </r>
    <r>
      <rPr>
        <sz val="10"/>
        <color theme="1"/>
        <rFont val="Times New Roman"/>
        <family val="1"/>
      </rPr>
      <t>uredski prostor, prostor za privremeno odlaganje otpada, mreže putova i uređenje okoliša unutar farme</t>
    </r>
  </si>
  <si>
    <t>1.1.3</t>
  </si>
  <si>
    <r>
      <t xml:space="preserve">- objekata: za držanje krmača i/ili tovljenika svinja, uključujući odvojene prostore za osjemenjivanje, za čekalište, za prasilište, za odgajalište, za tovilište, za ispuste, za neraste i krmače, za nazimice, za neškodljivo uklanjanje lešina, za prisilno klanje, za karantenu, za skladištenje opreme, životinjskih proizvoda, repromaterijala, rezervnih dijelova i stelje, za instalaciju opreme za ventilaciju, klimatizaciju, grijanje, popratne energetske objekte, uključujući građenje vodovodne (uključujući bunare), plinske, električne (uključujući prostor za upotrebu agregata)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</si>
  <si>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1.1.4</t>
  </si>
  <si>
    <r>
      <t xml:space="preserve">- objekata: za držanje konja, magaraca, mula i mazgi, za prisilno klanje životinja, za tretman životinja protiv zaraznih bolesti za neškodljivo uklanjanje lešina, za držanje pomlatka, za ispuste, za skladištenje opreme,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hidrantske i kanalizacijske mreže, 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za uredski prostor, prostor za privremeno odlaganje otpada, mreže putova i uređenje okoliša unutar farme</t>
    </r>
  </si>
  <si>
    <t>1.1.5</t>
  </si>
  <si>
    <r>
      <t>- objekata za držanje ovaca i koza, prostora za karantenu, za prisilno klanje, za janjenje/jarenje, za neškodljivo uklanjanje lešina, za držanje janjadi i jaradi, za skladištenje opreme, za skladištenje životinjskih proizvoda,</t>
    </r>
    <r>
      <rPr>
        <sz val="10"/>
        <color rgb="FF000000"/>
        <rFont val="Times New Roman"/>
        <family val="1"/>
      </rPr>
      <t xml:space="preserve"> repromaterijala, rezervnih dijelova</t>
    </r>
    <r>
      <rPr>
        <sz val="10"/>
        <color theme="1"/>
        <rFont val="Times New Roman"/>
        <family val="1"/>
      </rPr>
      <t xml:space="preserve">  i stelje, prostora za instalaciju opreme za ventilaciju, klimatizaciju, grijanje, popratne energetske objekte, uključujući građenje vodovodne (uključujući bunare), plinske, električne (uključujući prostor za upotrebu agregata) i kanalizacijske mreže, mosne vage, za dnevni odmor radnika uz sanitarni prostor, za uredski prostor, za potrebe veterinarske službe, prostor za privremeno odlaganje otpada, mreže putova i uređenje okoliša unutar farme</t>
    </r>
  </si>
  <si>
    <t>1.1.6</t>
  </si>
  <si>
    <t>1.1.7</t>
  </si>
  <si>
    <t>- objekata: za držanje kokoši nesilica i/ili uzgoj pilenki, za tretman životinja protiv zaraznih bolesti za neškodljivo uklanjanje lešina, za rashladni uređaj, za privremeno skladištenje lešina na farmi, ispusta, za skladištenje životinjskih proizvoda, repromaterijala, rezervnih dijelova i stelje za instalaciju opreme, za ventilaciju, klimatizaciju, grijanje, popratne energetske objekte, uključujući građenje vodovodne (uključujući bunare), plinske, električne (uključujući prostor za upotrebu agregata) i hidrantske i kanalizacijske mreže, gromobranske instalacije, mosne vage, ograda oko farme, dezinfekcijske barijere, za objekti za skladištenje i pripremu hrane (s pripadajućom opremom) te pratećih objekata za proizvodnju i skladištenje jaja (poput postrojenja za hlađenje ili pakiranje, za dnevni odmor radnika uz sanitarni prostor, za uredski prostor, za potrebe veterinarske službe,  prostor za privremeno odlaganje otpada, mreže putova i uređenje okoliša unutar farme</t>
  </si>
  <si>
    <t>1.1.8</t>
  </si>
  <si>
    <r>
      <t xml:space="preserve">- objekata: za valenje jednodnevnih pilića  (JDP),  za neškodljivo uklanjanje lešina, za ispust, za instalaciju opreme za ventilaciju, klimatizaciju, grijanje, popratne energetske objekte, uključujući građenje vodovodne (uključujući bunare), plinske, električne (uključujući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za dnevni odmor radnika uz sanitarni prostor, za potrebe veterinarske službe, prostor za privremeno odlaganje otpada, za uredski prostor, mreže putova i uređenje okoliša unutar farme</t>
    </r>
  </si>
  <si>
    <t>1.1.9</t>
  </si>
  <si>
    <t>1.1.10</t>
  </si>
  <si>
    <t>1.1.11</t>
  </si>
  <si>
    <t>- ostali nespomenuti objekti</t>
  </si>
  <si>
    <t>1.2</t>
  </si>
  <si>
    <t>1.2.1</t>
  </si>
  <si>
    <t>1.2.2</t>
  </si>
  <si>
    <t>1.2.3</t>
  </si>
  <si>
    <t>1.2.4</t>
  </si>
  <si>
    <t>1.2.5</t>
  </si>
  <si>
    <t>1.2.6</t>
  </si>
  <si>
    <t>1.2.7</t>
  </si>
  <si>
    <t>1.2.8</t>
  </si>
  <si>
    <t>1.2.9</t>
  </si>
  <si>
    <t>- stočna vaga, rampa za utovar/istovar životinja, lijevci (korali) za usmjeravanje, hvatanje i sortiranje stoke</t>
  </si>
  <si>
    <t>1.2.10</t>
  </si>
  <si>
    <t>1.2.11</t>
  </si>
  <si>
    <t>1.2.12</t>
  </si>
  <si>
    <t>1.2.13</t>
  </si>
  <si>
    <t>1.2.14</t>
  </si>
  <si>
    <t>1.2.15</t>
  </si>
  <si>
    <t>1.2.16</t>
  </si>
  <si>
    <t>1.2.17</t>
  </si>
  <si>
    <t>1.2.18</t>
  </si>
  <si>
    <t>1.2.19</t>
  </si>
  <si>
    <t>1.2.20</t>
  </si>
  <si>
    <t>- uređaji i oprema za ventilaciju, klimatizaciju i grijanje uključujući alarmni sustav</t>
  </si>
  <si>
    <t>1.2.21</t>
  </si>
  <si>
    <t>1.2.22</t>
  </si>
  <si>
    <t>1.2.23</t>
  </si>
  <si>
    <t>1.2.24</t>
  </si>
  <si>
    <t>1.2.25</t>
  </si>
  <si>
    <r>
      <t xml:space="preserve">- </t>
    </r>
    <r>
      <rPr>
        <sz val="10"/>
        <color theme="1"/>
        <rFont val="Calibri"/>
        <family val="2"/>
      </rPr>
      <t xml:space="preserve"> </t>
    </r>
    <r>
      <rPr>
        <sz val="10"/>
        <color theme="1"/>
        <rFont val="Times New Roman"/>
        <family val="1"/>
      </rPr>
      <t>oprema za ograđivanje</t>
    </r>
  </si>
  <si>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</si>
  <si>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</si>
  <si>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</si>
  <si>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</si>
  <si>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</si>
  <si>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</si>
  <si>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</si>
  <si>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</si>
  <si>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</si>
  <si>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</si>
  <si>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</si>
  <si>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</si>
  <si>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</si>
  <si>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</si>
  <si>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</si>
  <si>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</si>
  <si>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</si>
  <si>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</si>
  <si>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</si>
  <si>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</si>
  <si>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</si>
  <si>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</si>
  <si>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</si>
  <si>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</si>
  <si>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</si>
  <si>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</si>
  <si>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</si>
  <si>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</si>
  <si>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</si>
  <si>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 ostala nespomenuta oprema</t>
  </si>
  <si>
    <t>2.</t>
  </si>
  <si>
    <t>Zatvorenih/zaštićenih prostora i objekata za uzgoj jednogodišnjeg i višegodišnjeg bilja, sjemena i sadnog materijala i gljiva sa pripadajućom opremom i infrastrukturom u sklopu poljoprivrednog gospodarstva</t>
  </si>
  <si>
    <t>2.1</t>
  </si>
  <si>
    <t>Građenje/rekonstrukcija</t>
  </si>
  <si>
    <t>2.1.1</t>
  </si>
  <si>
    <t>2.1.2</t>
  </si>
  <si>
    <t>2.2</t>
  </si>
  <si>
    <t>2.2.1</t>
  </si>
  <si>
    <t>2.2.2</t>
  </si>
  <si>
    <t>2.2.3</t>
  </si>
  <si>
    <t>2.2.4</t>
  </si>
  <si>
    <t>2.2.5</t>
  </si>
  <si>
    <t>2.2.6</t>
  </si>
  <si>
    <t>2.2.7</t>
  </si>
  <si>
    <t>2.2.8</t>
  </si>
  <si>
    <t>2.2.9</t>
  </si>
  <si>
    <t>2.2.10</t>
  </si>
  <si>
    <t>2.2.11</t>
  </si>
  <si>
    <t>2.2.12</t>
  </si>
  <si>
    <t>2.2.13</t>
  </si>
  <si>
    <t>2.2.14</t>
  </si>
  <si>
    <t>2.2.15</t>
  </si>
  <si>
    <t>3.</t>
  </si>
  <si>
    <t>Ostalih gospodarskih objekata, upravnih prostorija s pripadajućim sadržajima, opremom i infrastrukturom, koji su u funkciji osnovne djelatnosti</t>
  </si>
  <si>
    <t>3.1</t>
  </si>
  <si>
    <t>3.1.1</t>
  </si>
  <si>
    <t>3.1.2</t>
  </si>
  <si>
    <t>3.2</t>
  </si>
  <si>
    <t>3.2.1</t>
  </si>
  <si>
    <t>3.2.2</t>
  </si>
  <si>
    <t>4.</t>
  </si>
  <si>
    <t>Objekata za skladištenje, hlađenje, čišćenje, sušenje, zamrzavanje, klasiranje i pakiranje proizvoda iz vlastite primarne poljoprivredne proizvodnje sa pripadajućom opremom i infrastrukturom</t>
  </si>
  <si>
    <t>4.1</t>
  </si>
  <si>
    <t>4.1.1</t>
  </si>
  <si>
    <t>- objekata: za skladištenje (dugoročno čuvanje) jednogodišnjeg i višegodišnjeg bilja, uljarica, žitarica, sjemena i sadnog materijala, voća i povrća s prostorom za prijem robe, uzorkovanje, čišćenje i pranje, sušenje, podrezivanje, sortiranje, kalibriranje, pakiranje i označavanje uključujući vodovodne, plinske, električne (uključujući alarmni sustav s generatorom/agregatom) i kanalizacijske mreže, gromobranske instalacije, kolna vaga</t>
  </si>
  <si>
    <t>4.1.2</t>
  </si>
  <si>
    <t>4.1.3</t>
  </si>
  <si>
    <t>4.1.4</t>
  </si>
  <si>
    <t>4.2</t>
  </si>
  <si>
    <t>4.2.1</t>
  </si>
  <si>
    <t>- oprema i uređaji za skladišne prostore/skladištenje</t>
  </si>
  <si>
    <t>4.2.2</t>
  </si>
  <si>
    <t>- oprema za skladištenje sirovine i gotovih proizvoda sukladno zahtjevima projekta</t>
  </si>
  <si>
    <t>4.2.3</t>
  </si>
  <si>
    <t>4.2.4</t>
  </si>
  <si>
    <t>4.2.5</t>
  </si>
  <si>
    <t>4.2.6</t>
  </si>
  <si>
    <t>4.2.7</t>
  </si>
  <si>
    <t>4.2.8</t>
  </si>
  <si>
    <t>4.2.9</t>
  </si>
  <si>
    <t>4.2.10</t>
  </si>
  <si>
    <t>- agregati za proizvodnju el. energije</t>
  </si>
  <si>
    <t>4.2.11</t>
  </si>
  <si>
    <t>- vage</t>
  </si>
  <si>
    <t>4.2.12</t>
  </si>
  <si>
    <t>- nepokretne sušare</t>
  </si>
  <si>
    <t>4.2.13</t>
  </si>
  <si>
    <t>5.</t>
  </si>
  <si>
    <t>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t>
  </si>
  <si>
    <t>5.1</t>
  </si>
  <si>
    <t>5.1.1</t>
  </si>
  <si>
    <t>5.1.2</t>
  </si>
  <si>
    <t>5.1.3</t>
  </si>
  <si>
    <t>5.1.4</t>
  </si>
  <si>
    <t>5.2</t>
  </si>
  <si>
    <t>5.2.1</t>
  </si>
  <si>
    <t>5.2.2</t>
  </si>
  <si>
    <t>5.2.3</t>
  </si>
  <si>
    <t>5.2.4</t>
  </si>
  <si>
    <t>5.2.5</t>
  </si>
  <si>
    <t xml:space="preserve">6. </t>
  </si>
  <si>
    <t xml:space="preserve">Ulaganje u kupnju opreme za berbu, sortiranje i pakiranje vlastitih poljoprivrednih proizvoda </t>
  </si>
  <si>
    <t>6.1</t>
  </si>
  <si>
    <r>
      <t>-</t>
    </r>
    <r>
      <rPr>
        <sz val="7"/>
        <rFont val="Times New Roman"/>
        <family val="1"/>
      </rPr>
      <t xml:space="preserve">    </t>
    </r>
    <r>
      <rPr>
        <sz val="10"/>
        <color rgb="FF000000"/>
        <rFont val="Times New Roman"/>
        <family val="1"/>
      </rPr>
      <t>oprema za pomoć pri berbi</t>
    </r>
  </si>
  <si>
    <t>6.2</t>
  </si>
  <si>
    <r>
      <t>-</t>
    </r>
    <r>
      <rPr>
        <sz val="7"/>
        <rFont val="Times New Roman"/>
        <family val="1"/>
      </rPr>
      <t xml:space="preserve">    </t>
    </r>
    <r>
      <rPr>
        <sz val="10"/>
        <color rgb="FF000000"/>
        <rFont val="Times New Roman"/>
        <family val="1"/>
      </rPr>
      <t xml:space="preserve">boks palete </t>
    </r>
  </si>
  <si>
    <t>6.3</t>
  </si>
  <si>
    <r>
      <t>-</t>
    </r>
    <r>
      <rPr>
        <sz val="7"/>
        <color rgb="FF000000"/>
        <rFont val="Times New Roman"/>
        <family val="1"/>
      </rPr>
      <t xml:space="preserve">    </t>
    </r>
    <r>
      <rPr>
        <sz val="10"/>
        <color rgb="FF000000"/>
        <rFont val="Times New Roman"/>
        <family val="1"/>
      </rPr>
      <t>oprema za zaštitu usjeva od divljači</t>
    </r>
  </si>
  <si>
    <t>6.4</t>
  </si>
  <si>
    <r>
      <t>-</t>
    </r>
    <r>
      <rPr>
        <sz val="7"/>
        <color rgb="FF000000"/>
        <rFont val="Times New Roman"/>
        <family val="1"/>
      </rPr>
      <t xml:space="preserve">    </t>
    </r>
    <r>
      <rPr>
        <sz val="10"/>
        <color rgb="FF000000"/>
        <rFont val="Times New Roman"/>
        <family val="1"/>
      </rPr>
      <t>oprema za ograđivanje nasada/usjeva</t>
    </r>
  </si>
  <si>
    <t>6.5</t>
  </si>
  <si>
    <r>
      <t>-</t>
    </r>
    <r>
      <rPr>
        <sz val="7"/>
        <color rgb="FF000000"/>
        <rFont val="Times New Roman"/>
        <family val="1"/>
      </rPr>
      <t xml:space="preserve">    </t>
    </r>
    <r>
      <rPr>
        <sz val="10"/>
        <color rgb="FF000000"/>
        <rFont val="Times New Roman"/>
        <family val="1"/>
      </rPr>
      <t xml:space="preserve">agrometeorološka stanica, oprema za meteorološko praćenje </t>
    </r>
  </si>
  <si>
    <t>6.6</t>
  </si>
  <si>
    <r>
      <t>-</t>
    </r>
    <r>
      <rPr>
        <sz val="7"/>
        <color rgb="FF000000"/>
        <rFont val="Times New Roman"/>
        <family val="1"/>
      </rPr>
      <t xml:space="preserve">    </t>
    </r>
    <r>
      <rPr>
        <sz val="10"/>
        <color rgb="FF000000"/>
        <rFont val="Times New Roman"/>
        <family val="1"/>
      </rPr>
      <t xml:space="preserve">ostala nespomenuta oprema </t>
    </r>
  </si>
  <si>
    <t>7.</t>
  </si>
  <si>
    <t>7.1</t>
  </si>
  <si>
    <t>7.2</t>
  </si>
  <si>
    <t>7.3</t>
  </si>
  <si>
    <t>7.4</t>
  </si>
  <si>
    <t>7.5</t>
  </si>
  <si>
    <t>7.6</t>
  </si>
  <si>
    <t>7.7</t>
  </si>
  <si>
    <t>7.8</t>
  </si>
  <si>
    <t>7.9</t>
  </si>
  <si>
    <t>7.10</t>
  </si>
  <si>
    <t>7.11</t>
  </si>
  <si>
    <t>7.12</t>
  </si>
  <si>
    <t>7.13</t>
  </si>
  <si>
    <t>7.14</t>
  </si>
  <si>
    <t>7.15</t>
  </si>
  <si>
    <t>7.16</t>
  </si>
  <si>
    <t>7.17</t>
  </si>
  <si>
    <t>- pokretne sušare</t>
  </si>
  <si>
    <t>7.18</t>
  </si>
  <si>
    <t>7.19</t>
  </si>
  <si>
    <t>- ostala nespomenuta mehanizacija</t>
  </si>
  <si>
    <t>8.</t>
  </si>
  <si>
    <t>8.1</t>
  </si>
  <si>
    <t>8.2</t>
  </si>
  <si>
    <t xml:space="preserve">- prateća infrastruktura </t>
  </si>
  <si>
    <t>8.3</t>
  </si>
  <si>
    <t xml:space="preserve">- građenje sustava zaštite od padalina i niskih temperatura, stupovi, sidra, sajle, žica, kape, zatege, kopče, mreža, zaštite nasada od vjetra, raspršivači, crijeva i drugo </t>
  </si>
  <si>
    <t>8.4</t>
  </si>
  <si>
    <t>8.5</t>
  </si>
  <si>
    <t>8.6</t>
  </si>
  <si>
    <t>strojevi, oprema i uređaji za održavanje i njegu nasada, manipulaciju u rasadniku, vađenje, skidanje i istovar sadnica, sortiranje, sanduci (ambalaža) za odlaganje snopova sadnica,</t>
  </si>
  <si>
    <t>8.7</t>
  </si>
  <si>
    <t>8.8</t>
  </si>
  <si>
    <t>8.9</t>
  </si>
  <si>
    <t>8.10</t>
  </si>
  <si>
    <t>8.11</t>
  </si>
  <si>
    <t>8.12</t>
  </si>
  <si>
    <t>8.13</t>
  </si>
  <si>
    <t>- ostala nespomenuta oprema za proizvodnju</t>
  </si>
  <si>
    <t>9.</t>
  </si>
  <si>
    <t>9.1</t>
  </si>
  <si>
    <t>- kupnja zemljišta i objekata radi realizacije projekta</t>
  </si>
  <si>
    <t>10.</t>
  </si>
  <si>
    <t>10.1</t>
  </si>
  <si>
    <t>11.</t>
  </si>
  <si>
    <t>11.1</t>
  </si>
  <si>
    <t>11.2</t>
  </si>
  <si>
    <t>11.3</t>
  </si>
  <si>
    <t>- ostale nespomenute radnje vezane uz poboljšanje kvalitete poljoprivrednog zemljišta u svrhu poljoprivredne proizvodnje</t>
  </si>
  <si>
    <r>
      <t xml:space="preserve">- ZA OSTALE ŽIVOTINJE objekata: za držanje, prostora za ispust, neškodljivo uklanjanje lešina, za skladištenje opreme, životinjskih proizvoda i stelje, za instalaciju opreme za ventilaciju, klimatizaciju, grijanje, popratne energetske objekte, uključujući građenje vodovodne (uključujući bunare), plinske, električne (uključujući prostor za upotrebu agregata) i hidrantske i kanalizacijske mreže, </t>
    </r>
    <r>
      <rPr>
        <sz val="10"/>
        <color rgb="FF000000"/>
        <rFont val="Times New Roman"/>
        <family val="1"/>
      </rPr>
      <t xml:space="preserve">gromobranske instalacije mosne vage, ograda oko farme, dezinfekcijske barijere, za skladištenje i pripremu hrane (s pripadajućom opremom), </t>
    </r>
    <r>
      <rPr>
        <sz val="10"/>
        <color theme="1"/>
        <rFont val="Times New Roman"/>
        <family val="1"/>
      </rPr>
      <t xml:space="preserve"> za dnevni odmor radnika uz sanitarni prostor, za uredski prostor, za potrebe veterinarske službe, prostor za privremeno odlaganje otpada, mreže putova i uređenje okoliša unutar farme</t>
    </r>
  </si>
  <si>
    <t>- ostali nespomenuti prostori i objekti za uzgoj</t>
  </si>
  <si>
    <r>
      <t>-</t>
    </r>
    <r>
      <rPr>
        <sz val="7"/>
        <color rgb="FF000000"/>
        <rFont val="Times New Roman"/>
        <family val="1"/>
      </rPr>
      <t>  </t>
    </r>
    <r>
      <rPr>
        <sz val="10"/>
        <rFont val="Times New Roman"/>
        <family val="1"/>
      </rPr>
      <t xml:space="preserve">kanala za sakupljanje oborinskih i erozivnih voda sa zaštitom od procjeđivanja </t>
    </r>
  </si>
  <si>
    <r>
      <t>-</t>
    </r>
    <r>
      <rPr>
        <sz val="7"/>
        <color rgb="FF000000"/>
        <rFont val="Times New Roman"/>
        <family val="1"/>
      </rPr>
      <t> </t>
    </r>
    <r>
      <rPr>
        <sz val="10"/>
        <rFont val="Times New Roman"/>
        <family val="1"/>
      </rPr>
      <t>sustava za navodnjavanje na gospodarstvima uključujući mikroakumulacije, bušenje bunara, uređenje vodozahvata i dr.</t>
    </r>
    <r>
      <rPr>
        <sz val="11.5"/>
        <color rgb="FF000000"/>
        <rFont val="Times New Roman"/>
        <family val="1"/>
      </rPr>
      <t xml:space="preserve"> </t>
    </r>
  </si>
  <si>
    <r>
      <t>-</t>
    </r>
    <r>
      <rPr>
        <sz val="7"/>
        <color rgb="FF000000"/>
        <rFont val="Times New Roman"/>
        <family val="1"/>
      </rPr>
      <t>  </t>
    </r>
    <r>
      <rPr>
        <sz val="10"/>
        <rFont val="Times New Roman"/>
        <family val="1"/>
      </rPr>
      <t xml:space="preserve">akumulacija za navodnjavanje sa zaštitom od procjeđivanja </t>
    </r>
  </si>
  <si>
    <r>
      <t>-</t>
    </r>
    <r>
      <rPr>
        <sz val="7"/>
        <color rgb="FF000000"/>
        <rFont val="Times New Roman"/>
        <family val="1"/>
      </rPr>
      <t xml:space="preserve">  </t>
    </r>
    <r>
      <rPr>
        <sz val="10"/>
        <rFont val="Times New Roman"/>
        <family val="1"/>
      </rPr>
      <t xml:space="preserve">za hidrantski priključak za navodnjavanje i zaštitu od mraza </t>
    </r>
  </si>
  <si>
    <t>C) Ulaganje u kupnju nove poljoprivredne mehanizacije i opreme za vlastitu primarnu poljoprivrednu proizvodnju i gospodarskih vozila uključujući sektor vinogradarstva (nije prihvatljivo ulaganje u nabavu poljoprivredne mehanizacije i gospodarskih vozila isključivo u svrhu obavljanja uslužnih djelatnosti)</t>
  </si>
  <si>
    <t xml:space="preserve">B) Ulaganje u kupnju opreme za berbu, sortiranje i pakiranje vlastitih poljoprivrednih proizvoda </t>
  </si>
  <si>
    <t>D) Ulaganje u podizanje novih i/ili restrukturiranje postojećih višegodišnjih nasada, isključujući restrukturiranje postojećih vinograda za proizvodnju grožđa za vino</t>
  </si>
  <si>
    <t>E) Ulaganje u prilagodbu novouvedenim standardima sukladno članku 17. Uredbe 1305/2013</t>
  </si>
  <si>
    <t xml:space="preserve">F) Ulaganje u uređenje i trajnije poboljšanje kvalitete poljoprivrednog zemljišta u svrhu  poljoprivredne proizvodnje (privođenje poljoprivrednog zemljišta kulturi), u svrhu realizacije projekta. </t>
  </si>
  <si>
    <t>- prilagodba novouvedenim standardima u skladu s člankom 17. Uredbe (EU) br. 1305/2013</t>
  </si>
  <si>
    <t xml:space="preserve">Opis predmeta nabave
(kapacitet, količina, snaga i sl.) </t>
  </si>
  <si>
    <t>Podizanje novih ili restrukturiranje postojećih višegodišnjih nasada, uključujući:
- analizu tla,
- pripremu terena,
- podizanje višegodišnjeg nasada (nabava certificiranog sadnog materijala, sadnja nasada i dr.),
- opremu za višegodišnje nasade uključujući konstrukciju nasada (stupovi, kolci, zatega, žice, žičano pletivo za ogradu, podupore, držači sadnice, vezice i dr.)</t>
  </si>
  <si>
    <t>Ulaganje u podizanje novih i/ili restrukturiranje postojećih rasadnika za proizvodnju voćnog sadnog materijala, loznih cijepova, ukrasnog drveća i grmlja
- podizanje novih ili restrukturiranje postojećih rasadnika za proizvodnju voćnog i loznog sadnog materijala, uključujući:
- pripremu terena,
- opremu za rasadnike uključujući konstrukciju nasada (stupovi, kolci za iskolčavanje, zatezači, žice, žičano pletivo za ogradu, podupore, držači sadnice, vezice i dr.)</t>
  </si>
  <si>
    <r>
      <t xml:space="preserve">PRIHVATLJIVI IZNOS TROŠKOVA PRIPREME POSLOVNOG PLANA
</t>
    </r>
    <r>
      <rPr>
        <b/>
        <i/>
        <sz val="11"/>
        <rFont val="Calibri"/>
        <family val="2"/>
        <charset val="238"/>
        <scheme val="minor"/>
      </rPr>
      <t xml:space="preserve">Pojašnjenje: </t>
    </r>
    <r>
      <rPr>
        <i/>
        <sz val="11"/>
        <rFont val="Calibri"/>
        <family val="2"/>
        <charset val="238"/>
        <scheme val="minor"/>
      </rPr>
      <t xml:space="preserve">Red C, ali ne veći od 2% iznosa iz reda J </t>
    </r>
  </si>
  <si>
    <r>
      <t xml:space="preserve">PRIHVATLJIVI IZNOS TROŠKOVA PRIPREME DOKUMENTACIJE 
</t>
    </r>
    <r>
      <rPr>
        <b/>
        <i/>
        <sz val="11"/>
        <rFont val="Calibri"/>
        <family val="2"/>
        <charset val="238"/>
        <scheme val="minor"/>
      </rPr>
      <t>Pojašnjenje:</t>
    </r>
    <r>
      <rPr>
        <i/>
        <sz val="11"/>
        <rFont val="Calibri"/>
        <family val="2"/>
        <charset val="238"/>
        <scheme val="minor"/>
      </rPr>
      <t xml:space="preserve"> Red D, ali ne veći od 2% iznosa iz reda J </t>
    </r>
  </si>
  <si>
    <r>
      <t xml:space="preserve">POSTOTAK  PRIHVATLJIVIH TROŠKOVA BEZ OPĆIH TROŠKOVA  U FAZI II  U ODNOSU NA PRIHVATLJIVE TROŠKOVE BEZ OPĆIH TROŠKOVA PRIJAVLJENE U FAZI I
</t>
    </r>
    <r>
      <rPr>
        <b/>
        <i/>
        <sz val="11"/>
        <color theme="1"/>
        <rFont val="Calibri"/>
        <family val="2"/>
        <charset val="238"/>
        <scheme val="minor"/>
      </rPr>
      <t xml:space="preserve">Pojašnjenje: </t>
    </r>
    <r>
      <rPr>
        <i/>
        <sz val="11"/>
        <color theme="1"/>
        <rFont val="Calibri"/>
        <family val="2"/>
        <scheme val="minor"/>
      </rPr>
      <t xml:space="preserve">Podatak za potrebe utvrđivanja potencijalne financijske korekcije </t>
    </r>
  </si>
  <si>
    <r>
      <t xml:space="preserve">IZNOS POTPORE ZA DODJELU NAKON FINANCIJSKE KOREKCIJE (ako je primjenjivo)
</t>
    </r>
    <r>
      <rPr>
        <b/>
        <i/>
        <sz val="11"/>
        <color theme="1"/>
        <rFont val="Calibri"/>
        <family val="2"/>
        <charset val="238"/>
        <scheme val="minor"/>
      </rPr>
      <t>Pojašnjenje:</t>
    </r>
    <r>
      <rPr>
        <i/>
        <sz val="11"/>
        <color theme="1"/>
        <rFont val="Calibri"/>
        <family val="2"/>
        <scheme val="minor"/>
      </rPr>
      <t xml:space="preserve"> Ukoliko je postotak u redu K niži od 80%, tada se iznos potpore u fazi II umanjuje za 5%:   
Red X  -  (Red X * 0,05)  </t>
    </r>
  </si>
  <si>
    <t>Iznos troška u kunama
(s PDV-om ako je PDV prihvatljiv ili bez PDV-a ako nije prihvatljiv)</t>
  </si>
  <si>
    <t xml:space="preserve">Primljena/dodijeljena javna potpora iz drugih javnih izvora za pojedini trošak </t>
  </si>
  <si>
    <t>Najviši iznos potpore po trošku s uračunatim svim potporama iz drugih izvora za iste troškove prije primjene fin. korekcije</t>
  </si>
  <si>
    <t>Stopa financijske korekcije ako je izrečena u ovoj fazi</t>
  </si>
  <si>
    <t>Iznos financijske korekcije izračunat primjenom izrečene stope financijske korekcije korekcije ili izražen u apsolutnom iznosu</t>
  </si>
  <si>
    <t>Iznos potpore po trošku s uračunatom financijskom korekcijom</t>
  </si>
  <si>
    <t>Vrsta nabave 
(javna nabava, jednostavna nabava, nositelj projekta nije obveznik Javne nabave)</t>
  </si>
  <si>
    <r>
      <t xml:space="preserve">FAZA II   - TABLICA TROŠKOVA I IZRAČUNA POTPORE (TTIP) 
</t>
    </r>
    <r>
      <rPr>
        <i/>
        <sz val="14"/>
        <color theme="0" tint="-0.04997999966144562"/>
        <rFont val="Calibri"/>
        <family val="2"/>
        <scheme val="minor"/>
      </rPr>
      <t>Podmjera 19.2. "Provedba operacija unutar CLLD strategije"
M19 - LEADER (CLLD)</t>
    </r>
  </si>
  <si>
    <r>
      <t xml:space="preserve">FAZA I  - PLAN NABAVE
</t>
    </r>
    <r>
      <rPr>
        <sz val="14"/>
        <color theme="0" tint="-0.04997999966144562"/>
        <rFont val="Calibri"/>
        <family val="2"/>
        <scheme val="minor"/>
      </rPr>
      <t>Podmjera 19.2. "Provedba operacija unutar CLLD strategije"
M19 - LEADER (CLLD)</t>
    </r>
    <r>
      <rPr>
        <b/>
        <sz val="14"/>
        <color theme="0" tint="-0.04997999966144562"/>
        <rFont val="Calibri"/>
        <family val="2"/>
        <scheme val="minor"/>
      </rPr>
      <t xml:space="preserve">
</t>
    </r>
  </si>
  <si>
    <t xml:space="preserve">FAZA I - PLAN NABAVE </t>
  </si>
  <si>
    <t>FAZA II - TABLICA TROŠKOVA I IZRAČUNA POTPORE</t>
  </si>
  <si>
    <t>Najviši iznos potpore po trošku prije primljene potpore iz drugih izvora za iste troškove i prije primjene fin. korekcije</t>
  </si>
  <si>
    <t>HIDE!!!!</t>
  </si>
  <si>
    <t>STUPAC "L" HIDE!!!</t>
  </si>
  <si>
    <t>HIDE "105"!!!!</t>
  </si>
  <si>
    <t>HIDE "105"</t>
  </si>
  <si>
    <t>HIDE "106"</t>
  </si>
  <si>
    <t>HIDE "102"</t>
  </si>
  <si>
    <t>javna nabava</t>
  </si>
  <si>
    <t>jednostavna nabava</t>
  </si>
  <si>
    <t xml:space="preserve">nositelj projekta nije obveznik javne nabave </t>
  </si>
  <si>
    <r>
      <t xml:space="preserve">INTENZITET POTPORE 
</t>
    </r>
    <r>
      <rPr>
        <b/>
        <i/>
        <sz val="11"/>
        <color theme="1"/>
        <rFont val="Calibri"/>
        <family val="2"/>
        <charset val="238"/>
        <scheme val="minor"/>
      </rPr>
      <t xml:space="preserve">Pojašnjenje: </t>
    </r>
    <r>
      <rPr>
        <i/>
        <sz val="11"/>
        <color theme="1"/>
        <rFont val="Calibri"/>
        <family val="2"/>
        <charset val="238"/>
        <scheme val="minor"/>
      </rPr>
      <t>50% od ukupnih prihvatljivih troškova projekta</t>
    </r>
  </si>
  <si>
    <r>
      <t xml:space="preserve">NAJVIŠI IZNOS POTPORE
Pojašnjenje:
Najviši iznos potpore je </t>
    </r>
    <r>
      <rPr>
        <b/>
        <sz val="11"/>
        <color theme="1"/>
        <rFont val="Calibri"/>
        <family val="2"/>
        <scheme val="minor"/>
      </rPr>
      <t>15.000,</t>
    </r>
    <r>
      <rPr>
        <b/>
        <sz val="11"/>
        <rFont val="Calibri"/>
        <family val="2"/>
        <charset val="238"/>
        <scheme val="minor"/>
      </rPr>
      <t>00 EUR.</t>
    </r>
    <r>
      <rPr>
        <sz val="11"/>
        <rFont val="Calibri"/>
        <family val="2"/>
        <scheme val="minor"/>
      </rPr>
      <t xml:space="preserve">
Pojašnjenje: Najviši iznos javne potpore po projektu ne može biti viši od gore navedenog iznosa. Preračun u kune se vrši sukladno tečaju navedenom u redu H.</t>
    </r>
  </si>
  <si>
    <r>
      <t>NAJNIŽI IZNOS  POTPORE 
Pojašnjenje:
Najviši iznos potpore je</t>
    </r>
    <r>
      <rPr>
        <b/>
        <sz val="11"/>
        <color theme="1"/>
        <rFont val="Calibri"/>
        <family val="2"/>
        <scheme val="minor"/>
      </rPr>
      <t xml:space="preserve"> </t>
    </r>
    <r>
      <rPr>
        <b/>
        <sz val="11"/>
        <rFont val="Calibri"/>
        <family val="2"/>
        <charset val="238"/>
        <scheme val="minor"/>
      </rPr>
      <t>5.000 EUR.</t>
    </r>
    <r>
      <rPr>
        <b/>
        <sz val="11"/>
        <color theme="1"/>
        <rFont val="Calibri"/>
        <family val="2"/>
        <charset val="238"/>
        <scheme val="minor"/>
      </rPr>
      <t xml:space="preserve">
P</t>
    </r>
    <r>
      <rPr>
        <sz val="11"/>
        <color theme="1"/>
        <rFont val="Calibri"/>
        <family val="2"/>
        <scheme val="minor"/>
      </rPr>
      <t>reračunati u kune sukladno tečaju iz reda H.</t>
    </r>
  </si>
  <si>
    <r>
      <t xml:space="preserve">Procijenjeni iznos nabave u kunama
</t>
    </r>
    <r>
      <rPr>
        <b/>
        <sz val="11"/>
        <rFont val="Calibri"/>
        <family val="2"/>
        <charset val="238"/>
      </rPr>
      <t>(</t>
    </r>
    <r>
      <rPr>
        <b/>
        <i/>
        <sz val="11"/>
        <rFont val="Calibri"/>
        <family val="2"/>
        <charset val="238"/>
      </rPr>
      <t>naznačiti je li s PDV-om ili bez PDV-a; izbrisati jedno od to dvoje ovisno o tome je li PDV prihvatljiv za financiranje ILI NE</t>
    </r>
    <r>
      <rPr>
        <b/>
        <sz val="11"/>
        <rFont val="Calibri"/>
        <family val="2"/>
        <charset val="238"/>
      </rPr>
      <t>)</t>
    </r>
  </si>
  <si>
    <r>
      <t xml:space="preserve">UKUPAN IZNOS PROJEKTA 
</t>
    </r>
    <r>
      <rPr>
        <b/>
        <i/>
        <sz val="11"/>
        <color theme="1"/>
        <rFont val="Calibri"/>
        <family val="2"/>
        <charset val="238"/>
        <scheme val="minor"/>
      </rPr>
      <t>Pojašnjenje:</t>
    </r>
    <r>
      <rPr>
        <i/>
        <sz val="11"/>
        <color theme="1"/>
        <rFont val="Calibri"/>
        <family val="2"/>
        <scheme val="minor"/>
      </rPr>
      <t xml:space="preserve"> Zbroj iznosa iz redova A, B, C, D, E, F i G.
Projekt ne smije biti veći od 100.000,00 EUR s (PDV-om).</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</si>
</sst>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
    <numFmt numFmtId="165" formatCode="#,##0.00\ &quot;kn&quot;"/>
    <numFmt numFmtId="166" formatCode="0_ ;\-0\ "/>
    <numFmt numFmtId="167" formatCode="[$EUR]\ #,##0.00"/>
  </numFmts>
  <fonts count="47">
    <font>
      <sz val="11"/>
      <color theme="1"/>
      <name val="Calibri"/>
      <family val="2"/>
      <charset val="238"/>
      <scheme val="minor"/>
    </font>
    <font>
      <sz val="10"/>
      <color theme="1"/>
      <name val="Arial"/>
      <family val="2"/>
    </font>
    <font>
      <b/>
      <sz val="11"/>
      <color theme="1"/>
      <name val="Calibri"/>
      <family val="2"/>
      <scheme val="minor"/>
    </font>
    <font>
      <i/>
      <sz val="11"/>
      <color theme="1"/>
      <name val="Calibri"/>
      <family val="2"/>
      <scheme val="minor"/>
    </font>
    <font>
      <b/>
      <sz val="11"/>
      <color rgb="FF000000"/>
      <name val="Calibri"/>
      <family val="2"/>
      <scheme val="minor"/>
    </font>
    <font>
      <b/>
      <sz val="11"/>
      <name val="Calibri"/>
      <family val="2"/>
      <charset val="238"/>
      <scheme val="minor"/>
    </font>
    <font>
      <i/>
      <sz val="11"/>
      <name val="Calibri"/>
      <family val="2"/>
      <charset val="238"/>
      <scheme val="minor"/>
    </font>
    <font>
      <sz val="22"/>
      <color theme="1"/>
      <name val="Calibri"/>
      <family val="2"/>
      <charset val="238"/>
      <scheme val="minor"/>
    </font>
    <font>
      <b/>
      <i/>
      <sz val="11"/>
      <color theme="1"/>
      <name val="Calibri"/>
      <family val="2"/>
      <charset val="238"/>
      <scheme val="minor"/>
    </font>
    <font>
      <b/>
      <sz val="14"/>
      <color theme="0" tint="-0.04997999966144562"/>
      <name val="Calibri"/>
      <family val="2"/>
      <scheme val="minor"/>
    </font>
    <font>
      <sz val="11"/>
      <color theme="0" tint="-0.04997999966144562"/>
      <name val="Calibri"/>
      <family val="2"/>
      <scheme val="minor"/>
    </font>
    <font>
      <i/>
      <sz val="11"/>
      <color rgb="FF000000"/>
      <name val="Calibri"/>
      <family val="2"/>
      <charset val="238"/>
      <scheme val="minor"/>
    </font>
    <font>
      <sz val="11"/>
      <name val="Calibri"/>
      <family val="2"/>
      <charset val="238"/>
      <scheme val="minor"/>
    </font>
    <font>
      <b/>
      <sz val="11"/>
      <color theme="0" tint="-0.04997999966144562"/>
      <name val="Calibri"/>
      <family val="2"/>
      <scheme val="minor"/>
    </font>
    <font>
      <b/>
      <i/>
      <sz val="11"/>
      <name val="Calibri"/>
      <family val="2"/>
      <charset val="238"/>
      <scheme val="minor"/>
    </font>
    <font>
      <u val="single"/>
      <sz val="11"/>
      <color theme="10"/>
      <name val="Calibri"/>
      <family val="2"/>
      <charset val="238"/>
      <scheme val="minor"/>
    </font>
    <font>
      <sz val="10"/>
      <name val="Arial"/>
      <family val="2"/>
      <charset val="238"/>
    </font>
    <font>
      <sz val="10"/>
      <name val="Calibri"/>
      <family val="2"/>
      <charset val="238"/>
      <scheme val="minor"/>
    </font>
    <font>
      <sz val="11"/>
      <name val="Calibri"/>
      <family val="2"/>
      <charset val="238"/>
    </font>
    <font>
      <sz val="10"/>
      <color theme="1"/>
      <name val="Calibri"/>
      <family val="2"/>
      <charset val="238"/>
      <scheme val="minor"/>
    </font>
    <font>
      <sz val="14"/>
      <color theme="0" tint="-0.04997999966144562"/>
      <name val="Calibri"/>
      <family val="2"/>
      <charset val="238"/>
      <scheme val="minor"/>
    </font>
    <font>
      <i/>
      <sz val="14"/>
      <color theme="0" tint="-0.04997999966144562"/>
      <name val="Calibri"/>
      <family val="2"/>
      <charset val="238"/>
      <scheme val="minor"/>
    </font>
    <font>
      <sz val="12"/>
      <name val="Calibri"/>
      <family val="2"/>
      <charset val="238"/>
      <scheme val="minor"/>
    </font>
    <font>
      <b/>
      <i/>
      <sz val="12"/>
      <name val="Calibri"/>
      <family val="2"/>
      <charset val="238"/>
      <scheme val="minor"/>
    </font>
    <font>
      <i/>
      <sz val="12"/>
      <name val="Calibri"/>
      <family val="2"/>
      <charset val="238"/>
      <scheme val="minor"/>
    </font>
    <font>
      <b/>
      <sz val="14"/>
      <color theme="1"/>
      <name val="Calibri"/>
      <family val="2"/>
      <charset val="238"/>
      <scheme val="minor"/>
    </font>
    <font>
      <b/>
      <sz val="11"/>
      <color rgb="FFC00000"/>
      <name val="Calibri"/>
      <family val="2"/>
      <charset val="238"/>
      <scheme val="minor"/>
    </font>
    <font>
      <i/>
      <sz val="10"/>
      <name val="Calibri"/>
      <family val="2"/>
      <charset val="238"/>
      <scheme val="minor"/>
    </font>
    <font>
      <b/>
      <i/>
      <sz val="10"/>
      <name val="Calibri"/>
      <family val="2"/>
      <charset val="238"/>
      <scheme val="minor"/>
    </font>
    <font>
      <b/>
      <sz val="20"/>
      <color theme="0" tint="-0.04997999966144562"/>
      <name val="Calibri"/>
      <family val="2"/>
      <charset val="238"/>
      <scheme val="minor"/>
    </font>
    <font>
      <b/>
      <sz val="14"/>
      <color rgb="FF003366"/>
      <name val="Calibri"/>
      <family val="2"/>
      <charset val="238"/>
      <scheme val="minor"/>
    </font>
    <font>
      <b/>
      <u val="single"/>
      <sz val="14"/>
      <color rgb="FF003366"/>
      <name val="Calibri"/>
      <family val="2"/>
      <charset val="238"/>
      <scheme val="minor"/>
    </font>
    <font>
      <sz val="8"/>
      <color theme="1"/>
      <name val="Calibri"/>
      <family val="2"/>
      <scheme val="minor"/>
    </font>
    <font>
      <sz val="14"/>
      <color theme="1"/>
      <name val="Calibri"/>
      <family val="2"/>
      <scheme val="minor"/>
    </font>
    <font>
      <sz val="10"/>
      <color theme="1"/>
      <name val="Times New Roman"/>
      <family val="1"/>
    </font>
    <font>
      <b/>
      <sz val="10"/>
      <color theme="1"/>
      <name val="Times New Roman"/>
      <family val="1"/>
    </font>
    <font>
      <sz val="10"/>
      <color rgb="FF000000"/>
      <name val="Times New Roman"/>
      <family val="1"/>
    </font>
    <font>
      <sz val="10"/>
      <color rgb="FFFF0000"/>
      <name val="Times New Roman"/>
      <family val="1"/>
    </font>
    <font>
      <sz val="11.5"/>
      <color rgb="FF000000"/>
      <name val="Times New Roman"/>
      <family val="1"/>
    </font>
    <font>
      <sz val="7"/>
      <color rgb="FF000000"/>
      <name val="Times New Roman"/>
      <family val="1"/>
    </font>
    <font>
      <sz val="10"/>
      <name val="Times New Roman"/>
      <family val="1"/>
    </font>
    <font>
      <sz val="7"/>
      <name val="Times New Roman"/>
      <family val="1"/>
    </font>
    <font>
      <sz val="10"/>
      <color theme="1"/>
      <name val="Calibri"/>
      <family val="2"/>
    </font>
    <font>
      <b/>
      <sz val="11"/>
      <name val="Calibri"/>
      <family val="2"/>
      <charset val="238"/>
    </font>
    <font>
      <sz val="12"/>
      <color theme="1"/>
      <name val="Calibri"/>
      <family val="2"/>
      <charset val="238"/>
      <scheme val="minor"/>
    </font>
    <font>
      <sz val="11"/>
      <color theme="0"/>
      <name val="Calibri"/>
      <family val="2"/>
      <charset val="238"/>
      <scheme val="minor"/>
    </font>
    <font>
      <b/>
      <i/>
      <sz val="11"/>
      <name val="Calibri"/>
      <family val="2"/>
      <charset val="238"/>
    </font>
  </fonts>
  <fills count="20">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theme="0" tint="-0.04997999966144562"/>
        <bgColor indexed="64"/>
      </patternFill>
    </fill>
    <fill>
      <patternFill patternType="solid">
        <fgColor theme="0" tint="-0.24997000396251678"/>
        <bgColor indexed="64"/>
      </patternFill>
    </fill>
    <fill>
      <patternFill patternType="solid">
        <fgColor theme="9" tint="0.39998000860214233"/>
        <bgColor indexed="64"/>
      </patternFill>
    </fill>
    <fill>
      <patternFill patternType="solid">
        <fgColor theme="1" tint="0.24998000264167786"/>
        <bgColor indexed="64"/>
      </patternFill>
    </fill>
    <fill>
      <patternFill patternType="solid">
        <fgColor theme="7" tint="0.7999799847602844"/>
        <bgColor indexed="64"/>
      </patternFill>
    </fill>
    <fill>
      <patternFill patternType="solid">
        <fgColor theme="8" tint="-0.4999699890613556"/>
        <bgColor indexed="64"/>
      </patternFill>
    </fill>
    <fill>
      <patternFill patternType="solid">
        <fgColor theme="8" tint="0.7999799847602844"/>
        <bgColor indexed="64"/>
      </patternFill>
    </fill>
    <fill>
      <patternFill patternType="solid">
        <fgColor theme="9" tint="-0.4999699890613556"/>
        <bgColor indexed="64"/>
      </patternFill>
    </fill>
    <fill>
      <patternFill patternType="solid">
        <fgColor theme="9" tint="0.7999799847602844"/>
        <bgColor indexed="64"/>
      </patternFill>
    </fill>
    <fill>
      <patternFill patternType="solid">
        <fgColor theme="7" tint="-0.4999699890613556"/>
        <bgColor indexed="64"/>
      </patternFill>
    </fill>
    <fill>
      <patternFill patternType="solid">
        <fgColor rgb="FFFF9933"/>
        <bgColor indexed="64"/>
      </patternFill>
    </fill>
    <fill>
      <patternFill patternType="solid">
        <fgColor rgb="FFFFFFFF"/>
        <bgColor indexed="64"/>
      </patternFill>
    </fill>
    <fill>
      <patternFill patternType="solid">
        <fgColor rgb="FFD9E1F2"/>
        <bgColor indexed="64"/>
      </patternFill>
    </fill>
    <fill>
      <patternFill patternType="solid">
        <fgColor rgb="FF002060"/>
        <bgColor indexed="64"/>
      </patternFill>
    </fill>
    <fill>
      <patternFill patternType="solid">
        <fgColor rgb="FFFFFF00"/>
        <bgColor indexed="64"/>
      </patternFill>
    </fill>
    <fill>
      <patternFill patternType="solid">
        <fgColor theme="2" tint="-0.7499799728393555"/>
        <bgColor indexed="64"/>
      </patternFill>
    </fill>
  </fills>
  <borders count="62">
    <border>
      <left/>
      <right/>
      <top/>
      <bottom/>
      <diagonal/>
    </border>
    <border>
      <left style="thin">
        <color auto="1"/>
      </left>
      <right style="thin">
        <color auto="1"/>
      </right>
      <top style="thin">
        <color auto="1"/>
      </top>
      <bottom style="thin">
        <color auto="1"/>
      </bottom>
    </border>
    <border>
      <left style="thin">
        <color auto="1"/>
      </left>
      <right style="medium">
        <color auto="1"/>
      </right>
      <top style="thin">
        <color auto="1"/>
      </top>
      <bottom style="thin">
        <color auto="1"/>
      </bottom>
    </border>
    <border>
      <left style="medium">
        <color auto="1"/>
      </left>
      <right/>
      <top/>
      <bottom/>
    </border>
    <border>
      <left/>
      <right/>
      <top style="thin">
        <color auto="1"/>
      </top>
      <bottom style="thin">
        <color auto="1"/>
      </bottom>
    </border>
    <border>
      <left/>
      <right style="medium">
        <color auto="1"/>
      </right>
      <top style="thin">
        <color auto="1"/>
      </top>
      <bottom style="thin">
        <color auto="1"/>
      </bottom>
    </border>
    <border>
      <left style="medium">
        <color auto="1"/>
      </left>
      <right style="thin">
        <color auto="1"/>
      </right>
      <top/>
      <bottom/>
    </border>
    <border>
      <left style="thin">
        <color auto="1"/>
      </left>
      <right/>
      <top style="thin">
        <color auto="1"/>
      </top>
      <bottom style="thin">
        <color auto="1"/>
      </bottom>
    </border>
    <border>
      <left style="medium">
        <color auto="1"/>
      </left>
      <right/>
      <top style="thin">
        <color auto="1"/>
      </top>
      <bottom style="thin">
        <color auto="1"/>
      </bottom>
    </border>
    <border>
      <left style="medium">
        <color auto="1"/>
      </left>
      <right style="thin">
        <color auto="1"/>
      </right>
      <top style="medium">
        <color auto="1"/>
      </top>
      <bottom style="thin">
        <color auto="1"/>
      </bottom>
    </border>
    <border>
      <left style="medium">
        <color auto="1"/>
      </left>
      <right style="thin">
        <color auto="1"/>
      </right>
      <top style="thin">
        <color auto="1"/>
      </top>
      <bottom style="thin">
        <color auto="1"/>
      </bottom>
    </border>
    <border>
      <left style="thin">
        <color auto="1"/>
      </left>
      <right style="thin">
        <color auto="1"/>
      </right>
      <top/>
      <bottom style="thin">
        <color auto="1"/>
      </bottom>
    </border>
    <border>
      <left/>
      <right/>
      <top style="medium">
        <color auto="1"/>
      </top>
      <bottom style="thin">
        <color auto="1"/>
      </bottom>
    </border>
    <border>
      <left/>
      <right style="thin">
        <color auto="1"/>
      </right>
      <top style="medium">
        <color auto="1"/>
      </top>
      <bottom style="thin">
        <color auto="1"/>
      </bottom>
    </border>
    <border>
      <left style="thin">
        <color auto="1"/>
      </left>
      <right style="medium">
        <color auto="1"/>
      </right>
      <top/>
      <bottom style="thin">
        <color auto="1"/>
      </bottom>
    </border>
    <border>
      <left/>
      <right style="thin">
        <color auto="1"/>
      </right>
      <top style="thin">
        <color auto="1"/>
      </top>
      <bottom style="thin">
        <color auto="1"/>
      </bottom>
    </border>
    <border>
      <left style="thin">
        <color auto="1"/>
      </left>
      <right/>
      <top/>
      <bottom style="thin">
        <color auto="1"/>
      </bottom>
    </border>
    <border>
      <left/>
      <right/>
      <top/>
      <bottom style="thin">
        <color auto="1"/>
      </bottom>
    </border>
    <border>
      <left/>
      <right style="thin">
        <color auto="1"/>
      </right>
      <top/>
      <bottom style="thin">
        <color auto="1"/>
      </bottom>
    </border>
    <border>
      <left style="medium">
        <color auto="1"/>
      </left>
      <right/>
      <top/>
      <bottom style="thin">
        <color auto="1"/>
      </bottom>
    </border>
    <border>
      <left style="thin">
        <color auto="1"/>
      </left>
      <right/>
      <top/>
      <bottom/>
    </border>
    <border>
      <left/>
      <right style="thin">
        <color auto="1"/>
      </right>
      <top/>
      <bottom/>
    </border>
    <border>
      <left style="thin">
        <color auto="1"/>
      </left>
      <right style="thin">
        <color auto="1"/>
      </right>
      <top style="thin">
        <color auto="1"/>
      </top>
      <bottom/>
    </border>
    <border>
      <left style="thin">
        <color auto="1"/>
      </left>
      <right/>
      <top style="thin">
        <color auto="1"/>
      </top>
      <bottom/>
    </border>
    <border>
      <left style="medium">
        <color auto="1"/>
      </left>
      <right style="thin">
        <color auto="1"/>
      </right>
      <top style="medium">
        <color auto="1"/>
      </top>
      <bottom style="medium">
        <color auto="1"/>
      </bottom>
    </border>
    <border>
      <left style="thin">
        <color auto="1"/>
      </left>
      <right style="thin">
        <color auto="1"/>
      </right>
      <top style="medium">
        <color auto="1"/>
      </top>
      <bottom style="medium">
        <color auto="1"/>
      </bottom>
    </border>
    <border>
      <left style="thin">
        <color auto="1"/>
      </left>
      <right style="medium">
        <color auto="1"/>
      </right>
      <top style="medium">
        <color auto="1"/>
      </top>
      <bottom style="medium">
        <color auto="1"/>
      </bottom>
    </border>
    <border>
      <left style="thin">
        <color auto="1"/>
      </left>
      <right style="thin">
        <color auto="1"/>
      </right>
      <top style="thin">
        <color auto="1"/>
      </top>
      <bottom style="medium">
        <color auto="1"/>
      </bottom>
    </border>
    <border>
      <left style="thin">
        <color auto="1"/>
      </left>
      <right style="medium">
        <color auto="1"/>
      </right>
      <top style="thin">
        <color auto="1"/>
      </top>
      <bottom style="medium">
        <color auto="1"/>
      </bottom>
    </border>
    <border>
      <left style="medium">
        <color auto="1"/>
      </left>
      <right style="medium">
        <color auto="1"/>
      </right>
      <top style="medium">
        <color auto="1"/>
      </top>
      <bottom style="medium">
        <color auto="1"/>
      </bottom>
    </border>
    <border>
      <left style="thick">
        <color rgb="FF003366"/>
      </left>
      <right style="thick">
        <color rgb="FF003366"/>
      </right>
      <top style="thick">
        <color rgb="FF003366"/>
      </top>
      <bottom style="thick">
        <color rgb="FF003366"/>
      </bottom>
    </border>
    <border>
      <left/>
      <right/>
      <top style="thin">
        <color auto="1"/>
      </top>
      <bottom/>
    </border>
    <border>
      <left/>
      <right style="thin">
        <color auto="1"/>
      </right>
      <top style="thin">
        <color auto="1"/>
      </top>
      <bottom/>
    </border>
    <border>
      <left/>
      <right style="medium">
        <color auto="1"/>
      </right>
      <top/>
      <bottom style="thin">
        <color auto="1"/>
      </bottom>
    </border>
    <border>
      <left style="medium">
        <color auto="1"/>
      </left>
      <right/>
      <top style="thin">
        <color auto="1"/>
      </top>
      <bottom/>
    </border>
    <border>
      <left/>
      <right style="medium">
        <color auto="1"/>
      </right>
      <top/>
      <bottom style="medium">
        <color auto="1"/>
      </bottom>
    </border>
    <border>
      <left/>
      <right style="medium">
        <color auto="1"/>
      </right>
      <top style="thin">
        <color auto="1"/>
      </top>
      <bottom/>
    </border>
    <border>
      <left style="medium">
        <color auto="1"/>
      </left>
      <right style="medium">
        <color auto="1"/>
      </right>
      <top style="medium">
        <color auto="1"/>
      </top>
      <bottom/>
    </border>
    <border>
      <left style="medium">
        <color auto="1"/>
      </left>
      <right style="medium">
        <color auto="1"/>
      </right>
      <top/>
      <bottom style="medium">
        <color auto="1"/>
      </bottom>
    </border>
    <border>
      <left/>
      <right style="medium">
        <color auto="1"/>
      </right>
      <top/>
      <bottom/>
    </border>
    <border>
      <left/>
      <right/>
      <top style="medium">
        <color auto="1"/>
      </top>
      <bottom/>
    </border>
    <border>
      <left/>
      <right style="thin">
        <color auto="1"/>
      </right>
      <top style="medium">
        <color auto="1"/>
      </top>
      <bottom/>
    </border>
    <border>
      <left style="thin">
        <color auto="1"/>
      </left>
      <right style="thin">
        <color auto="1"/>
      </right>
      <top/>
      <bottom/>
    </border>
    <border>
      <left style="thin">
        <color auto="1"/>
      </left>
      <right style="thin">
        <color auto="1"/>
      </right>
      <top style="medium">
        <color auto="1"/>
      </top>
      <bottom/>
    </border>
    <border>
      <left style="thin">
        <color auto="1"/>
      </left>
      <right/>
      <top style="medium">
        <color auto="1"/>
      </top>
      <bottom/>
    </border>
    <border>
      <left style="medium">
        <color auto="1"/>
      </left>
      <right style="thin">
        <color auto="1"/>
      </right>
      <top style="medium">
        <color auto="1"/>
      </top>
      <bottom/>
    </border>
    <border>
      <left/>
      <right/>
      <top style="thin">
        <color auto="1"/>
      </top>
      <bottom style="medium">
        <color auto="1"/>
      </bottom>
    </border>
    <border>
      <left style="thin">
        <color auto="1"/>
      </left>
      <right style="thin">
        <color auto="1"/>
      </right>
      <top style="medium">
        <color auto="1"/>
      </top>
      <bottom style="thin">
        <color auto="1"/>
      </bottom>
    </border>
    <border>
      <left style="thin">
        <color auto="1"/>
      </left>
      <right style="medium">
        <color auto="1"/>
      </right>
      <top style="medium">
        <color auto="1"/>
      </top>
      <bottom style="thin">
        <color auto="1"/>
      </bottom>
    </border>
    <border>
      <left style="medium">
        <color auto="1"/>
      </left>
      <right/>
      <top style="thin">
        <color auto="1"/>
      </top>
      <bottom style="medium">
        <color auto="1"/>
      </bottom>
    </border>
    <border>
      <left style="medium">
        <color auto="1"/>
      </left>
      <right style="thin">
        <color auto="1"/>
      </right>
      <top/>
      <bottom style="medium">
        <color auto="1"/>
      </bottom>
    </border>
    <border>
      <left style="medium">
        <color auto="1"/>
      </left>
      <right/>
      <top style="medium">
        <color auto="1"/>
      </top>
      <bottom style="medium">
        <color auto="1"/>
      </bottom>
    </border>
    <border>
      <left/>
      <right/>
      <top style="medium">
        <color auto="1"/>
      </top>
      <bottom style="medium">
        <color auto="1"/>
      </bottom>
    </border>
    <border>
      <left/>
      <right/>
      <top/>
      <bottom style="medium">
        <color auto="1"/>
      </bottom>
    </border>
    <border>
      <left style="medium">
        <color auto="1"/>
      </left>
      <right style="thin">
        <color auto="1"/>
      </right>
      <top/>
      <bottom style="thin">
        <color auto="1"/>
      </bottom>
    </border>
    <border>
      <left style="medium">
        <color auto="1"/>
      </left>
      <right/>
      <top style="medium">
        <color auto="1"/>
      </top>
      <bottom/>
    </border>
    <border>
      <left/>
      <right style="medium">
        <color auto="1"/>
      </right>
      <top style="medium">
        <color auto="1"/>
      </top>
      <bottom/>
    </border>
    <border>
      <left/>
      <right style="medium">
        <color auto="1"/>
      </right>
      <top style="medium">
        <color auto="1"/>
      </top>
      <bottom style="medium">
        <color auto="1"/>
      </bottom>
    </border>
    <border>
      <left style="medium">
        <color auto="1"/>
      </left>
      <right/>
      <top style="medium">
        <color auto="1"/>
      </top>
      <bottom style="thin">
        <color auto="1"/>
      </bottom>
    </border>
    <border>
      <left/>
      <right style="medium">
        <color theme="0"/>
      </right>
      <top style="medium">
        <color auto="1"/>
      </top>
      <bottom style="thin">
        <color auto="1"/>
      </bottom>
    </border>
    <border>
      <left style="thin">
        <color auto="1"/>
      </left>
      <right/>
      <top style="medium">
        <color auto="1"/>
      </top>
      <bottom style="medium">
        <color auto="1"/>
      </bottom>
    </border>
    <border>
      <left style="medium">
        <color auto="1"/>
      </left>
      <right/>
      <top/>
      <bottom style="medium">
        <color auto="1"/>
      </bottom>
    </border>
  </borders>
  <cellStyleXfs count="26">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9" fontId="0" fillId="0" borderId="0" applyFont="0" applyFill="0" applyBorder="0" applyAlignment="0" applyProtection="0"/>
    <xf numFmtId="0" fontId="15" fillId="0" borderId="0" applyNumberFormat="0" applyFill="0" applyBorder="0" applyAlignment="0" applyProtection="0"/>
    <xf numFmtId="0" fontId="16" fillId="0" borderId="0">
      <alignment/>
      <protection/>
    </xf>
    <xf numFmtId="0" fontId="0" fillId="0" borderId="0">
      <alignment/>
      <protection/>
    </xf>
    <xf numFmtId="0" fontId="16" fillId="2" borderId="0">
      <alignment/>
      <protection/>
    </xf>
    <xf numFmtId="0" fontId="16" fillId="3" borderId="0">
      <alignment/>
      <protection/>
    </xf>
  </cellStyleXfs>
  <cellXfs count="373">
    <xf numFmtId="0" fontId="0" fillId="0" borderId="0" xfId="0"/>
    <xf numFmtId="0" fontId="0" fillId="0" borderId="0" xfId="0" applyProtection="1">
      <protection locked="0"/>
    </xf>
    <xf numFmtId="4" fontId="0" fillId="0" borderId="0" xfId="0" applyNumberFormat="1" applyAlignment="1" applyProtection="1">
      <alignment horizontal="center"/>
      <protection locked="0"/>
    </xf>
    <xf numFmtId="4" fontId="0" fillId="0" borderId="0" xfId="0" applyNumberFormat="1" applyProtection="1">
      <protection locked="0"/>
    </xf>
    <xf numFmtId="0" fontId="7" fillId="0" borderId="0" xfId="0" applyFont="1" applyAlignment="1" applyProtection="1">
      <alignment horizontal="center" vertical="center"/>
      <protection locked="0"/>
    </xf>
    <xf numFmtId="0" fontId="0" fillId="3" borderId="1" xfId="0" applyFill="1" applyBorder="1" applyAlignment="1" applyProtection="1">
      <alignment horizontal="center"/>
      <protection locked="0"/>
    </xf>
    <xf numFmtId="4" fontId="0" fillId="3" borderId="1" xfId="0" applyNumberFormat="1" applyFill="1" applyBorder="1" applyAlignment="1" applyProtection="1">
      <alignment horizontal="center"/>
      <protection locked="0"/>
    </xf>
    <xf numFmtId="4" fontId="0" fillId="3" borderId="2" xfId="0" applyNumberFormat="1" applyFill="1" applyBorder="1" applyAlignment="1" applyProtection="1">
      <alignment horizontal="center"/>
      <protection locked="0"/>
    </xf>
    <xf numFmtId="0" fontId="0" fillId="3" borderId="1" xfId="0" applyFill="1" applyBorder="1" applyAlignment="1" applyProtection="1">
      <alignment horizontal="center" wrapText="1"/>
      <protection/>
    </xf>
    <xf numFmtId="0" fontId="7" fillId="4" borderId="3" xfId="0" applyFont="1" applyFill="1" applyBorder="1" applyAlignment="1" applyProtection="1">
      <alignment horizontal="center" vertical="center"/>
      <protection locked="0"/>
    </xf>
    <xf numFmtId="0" fontId="0" fillId="4" borderId="4" xfId="0" applyFill="1" applyBorder="1" applyAlignment="1" applyProtection="1">
      <alignment horizontal="center"/>
      <protection/>
    </xf>
    <xf numFmtId="0" fontId="0" fillId="4" borderId="4" xfId="0" applyFill="1" applyBorder="1" applyAlignment="1" applyProtection="1">
      <alignment horizontal="center" wrapText="1"/>
      <protection/>
    </xf>
    <xf numFmtId="4" fontId="0" fillId="4" borderId="4" xfId="0" applyNumberFormat="1" applyFill="1" applyBorder="1" applyAlignment="1" applyProtection="1">
      <alignment horizontal="center"/>
      <protection/>
    </xf>
    <xf numFmtId="4" fontId="0" fillId="4" borderId="5" xfId="0" applyNumberFormat="1" applyFill="1" applyBorder="1" applyAlignment="1" applyProtection="1">
      <alignment horizontal="center"/>
      <protection/>
    </xf>
    <xf numFmtId="0" fontId="0" fillId="3" borderId="1" xfId="0" applyFill="1" applyBorder="1" applyAlignment="1" applyProtection="1">
      <alignment horizontal="center" wrapText="1"/>
      <protection locked="0"/>
    </xf>
    <xf numFmtId="0" fontId="7" fillId="4" borderId="6" xfId="0" applyFont="1" applyFill="1" applyBorder="1" applyAlignment="1" applyProtection="1">
      <alignment horizontal="center" vertical="center"/>
      <protection locked="0"/>
    </xf>
    <xf numFmtId="4" fontId="0" fillId="0" borderId="7" xfId="0" applyNumberFormat="1" applyBorder="1" applyAlignment="1" applyProtection="1">
      <alignment horizontal="center"/>
      <protection locked="0"/>
    </xf>
    <xf numFmtId="0" fontId="0" fillId="5" borderId="4" xfId="0" applyFill="1" applyBorder="1" applyAlignment="1" applyProtection="1">
      <alignment horizontal="center"/>
      <protection/>
    </xf>
    <xf numFmtId="4" fontId="0" fillId="5" borderId="4" xfId="0" applyNumberFormat="1" applyFill="1" applyBorder="1" applyAlignment="1" applyProtection="1">
      <alignment horizontal="center"/>
      <protection/>
    </xf>
    <xf numFmtId="0" fontId="0" fillId="5" borderId="8" xfId="0" applyFill="1" applyBorder="1" applyAlignment="1" applyProtection="1">
      <alignment horizontal="center"/>
      <protection/>
    </xf>
    <xf numFmtId="4" fontId="0" fillId="5" borderId="5" xfId="0" applyNumberFormat="1" applyFill="1" applyBorder="1" applyAlignment="1" applyProtection="1">
      <alignment horizontal="center"/>
      <protection/>
    </xf>
    <xf numFmtId="0" fontId="4" fillId="5" borderId="4" xfId="0" applyFont="1" applyFill="1" applyBorder="1" applyAlignment="1" applyProtection="1">
      <alignment horizontal="left" vertical="center" wrapText="1" indent="1"/>
      <protection/>
    </xf>
    <xf numFmtId="0" fontId="0" fillId="0" borderId="0" xfId="0" applyAlignment="1" applyProtection="1">
      <alignment vertical="top"/>
      <protection locked="0"/>
    </xf>
    <xf numFmtId="0" fontId="17" fillId="0" borderId="0" xfId="22" applyFont="1" applyProtection="1">
      <alignment/>
      <protection locked="0"/>
    </xf>
    <xf numFmtId="0" fontId="4" fillId="4" borderId="7" xfId="0" applyFont="1" applyFill="1" applyBorder="1" applyAlignment="1" applyProtection="1">
      <alignment horizontal="left" vertical="center" wrapText="1" indent="1"/>
      <protection/>
    </xf>
    <xf numFmtId="4" fontId="0" fillId="0" borderId="1" xfId="0" applyNumberFormat="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0" fillId="3" borderId="8" xfId="0" applyFill="1" applyBorder="1" applyAlignment="1" applyProtection="1">
      <alignment horizontal="center" wrapText="1"/>
      <protection locked="0"/>
    </xf>
    <xf numFmtId="49" fontId="0" fillId="3" borderId="1" xfId="0" applyNumberFormat="1" applyFill="1" applyBorder="1" applyAlignment="1" applyProtection="1">
      <alignment horizontal="center"/>
      <protection locked="0"/>
    </xf>
    <xf numFmtId="0" fontId="19" fillId="3" borderId="1" xfId="0" applyFont="1" applyFill="1" applyBorder="1" applyAlignment="1" applyProtection="1">
      <alignment horizontal="center" wrapText="1"/>
      <protection locked="0"/>
    </xf>
    <xf numFmtId="0" fontId="11" fillId="3" borderId="4" xfId="0" applyFont="1" applyFill="1" applyBorder="1" applyAlignment="1" applyProtection="1">
      <alignment horizontal="left" vertical="center" wrapText="1" indent="1"/>
      <protection locked="0"/>
    </xf>
    <xf numFmtId="0" fontId="7" fillId="6" borderId="9" xfId="0" applyFont="1" applyFill="1" applyBorder="1" applyAlignment="1" applyProtection="1">
      <alignment horizontal="center" vertical="center"/>
      <protection/>
    </xf>
    <xf numFmtId="0" fontId="7" fillId="4" borderId="6" xfId="0" applyFont="1" applyFill="1" applyBorder="1" applyAlignment="1" applyProtection="1">
      <alignment horizontal="center" vertical="center" wrapText="1"/>
      <protection/>
    </xf>
    <xf numFmtId="0" fontId="7" fillId="6" borderId="10" xfId="0" applyFont="1" applyFill="1" applyBorder="1" applyAlignment="1" applyProtection="1">
      <alignment horizontal="center" vertical="center"/>
      <protection/>
    </xf>
    <xf numFmtId="4" fontId="2" fillId="6" borderId="11" xfId="0" applyNumberFormat="1" applyFont="1" applyFill="1" applyBorder="1" applyAlignment="1" applyProtection="1">
      <alignment horizontal="center"/>
      <protection/>
    </xf>
    <xf numFmtId="0" fontId="0" fillId="6" borderId="12" xfId="0" applyFill="1" applyBorder="1" applyAlignment="1" applyProtection="1">
      <alignment/>
      <protection/>
    </xf>
    <xf numFmtId="0" fontId="0" fillId="6" borderId="13" xfId="0" applyFill="1" applyBorder="1" applyAlignment="1" applyProtection="1">
      <alignment/>
      <protection/>
    </xf>
    <xf numFmtId="4" fontId="2" fillId="6" borderId="14" xfId="0" applyNumberFormat="1" applyFont="1" applyFill="1" applyBorder="1" applyAlignment="1" applyProtection="1">
      <alignment horizontal="center"/>
      <protection/>
    </xf>
    <xf numFmtId="0" fontId="7" fillId="4" borderId="6" xfId="0" applyFont="1" applyFill="1" applyBorder="1" applyAlignment="1" applyProtection="1">
      <alignment horizontal="center" vertical="center" textRotation="255"/>
      <protection/>
    </xf>
    <xf numFmtId="49" fontId="17" fillId="4" borderId="3" xfId="22" applyNumberFormat="1" applyFont="1" applyFill="1" applyBorder="1" applyAlignment="1" applyProtection="1">
      <alignment horizontal="right" vertical="center" wrapText="1"/>
      <protection/>
    </xf>
    <xf numFmtId="49" fontId="17" fillId="0" borderId="7" xfId="22" applyNumberFormat="1" applyFont="1" applyFill="1" applyBorder="1" applyAlignment="1" applyProtection="1">
      <alignment vertical="center" wrapText="1"/>
      <protection/>
    </xf>
    <xf numFmtId="49" fontId="17" fillId="0" borderId="4" xfId="22" applyNumberFormat="1" applyFont="1" applyFill="1" applyBorder="1" applyAlignment="1" applyProtection="1">
      <alignment horizontal="center" vertical="center" wrapText="1"/>
      <protection/>
    </xf>
    <xf numFmtId="165" fontId="17" fillId="0" borderId="4" xfId="22" applyNumberFormat="1" applyFont="1" applyFill="1" applyBorder="1" applyAlignment="1" applyProtection="1">
      <alignment wrapText="1"/>
      <protection/>
    </xf>
    <xf numFmtId="0" fontId="17" fillId="0" borderId="4" xfId="22" applyFont="1" applyBorder="1" applyProtection="1">
      <alignment/>
      <protection/>
    </xf>
    <xf numFmtId="0" fontId="17" fillId="0" borderId="5" xfId="22" applyFont="1" applyBorder="1" applyProtection="1">
      <alignment/>
      <protection/>
    </xf>
    <xf numFmtId="0" fontId="11" fillId="3" borderId="4" xfId="0" applyFont="1" applyFill="1" applyBorder="1" applyAlignment="1" applyProtection="1">
      <alignment horizontal="left" vertical="center" wrapText="1" indent="1"/>
      <protection/>
    </xf>
    <xf numFmtId="0" fontId="0" fillId="3" borderId="1" xfId="0" applyFill="1" applyBorder="1" applyAlignment="1" applyProtection="1">
      <alignment horizontal="center"/>
      <protection/>
    </xf>
    <xf numFmtId="0" fontId="19" fillId="3" borderId="1" xfId="0" applyFont="1" applyFill="1" applyBorder="1" applyAlignment="1" applyProtection="1">
      <alignment horizontal="center" wrapText="1"/>
      <protection/>
    </xf>
    <xf numFmtId="0" fontId="0" fillId="3" borderId="8" xfId="0" applyFill="1" applyBorder="1" applyAlignment="1" applyProtection="1">
      <alignment horizontal="center" wrapText="1"/>
      <protection/>
    </xf>
    <xf numFmtId="14" fontId="0" fillId="3" borderId="1" xfId="0" applyNumberFormat="1" applyFill="1" applyBorder="1" applyAlignment="1" applyProtection="1">
      <alignment horizontal="center"/>
      <protection/>
    </xf>
    <xf numFmtId="49" fontId="0" fillId="3" borderId="1" xfId="0" applyNumberFormat="1" applyFill="1" applyBorder="1" applyAlignment="1" applyProtection="1">
      <alignment horizontal="center"/>
      <protection/>
    </xf>
    <xf numFmtId="0" fontId="7" fillId="4" borderId="3" xfId="0" applyFont="1" applyFill="1" applyBorder="1" applyAlignment="1" applyProtection="1">
      <alignment horizontal="center" vertical="center"/>
      <protection/>
    </xf>
    <xf numFmtId="0" fontId="7" fillId="6" borderId="8" xfId="0" applyFont="1" applyFill="1" applyBorder="1" applyAlignment="1" applyProtection="1">
      <alignment horizontal="center" vertical="center"/>
      <protection/>
    </xf>
    <xf numFmtId="0" fontId="4" fillId="6" borderId="7" xfId="0" applyFont="1" applyFill="1" applyBorder="1" applyAlignment="1" applyProtection="1">
      <alignment horizontal="left" vertical="center" wrapText="1" indent="1"/>
      <protection/>
    </xf>
    <xf numFmtId="0" fontId="0" fillId="6" borderId="4" xfId="0" applyFill="1" applyBorder="1" applyAlignment="1" applyProtection="1">
      <alignment horizontal="center"/>
      <protection/>
    </xf>
    <xf numFmtId="0" fontId="0" fillId="6" borderId="15" xfId="0" applyFill="1" applyBorder="1" applyAlignment="1" applyProtection="1">
      <alignment horizontal="center"/>
      <protection/>
    </xf>
    <xf numFmtId="4" fontId="2" fillId="6" borderId="1" xfId="0" applyNumberFormat="1" applyFont="1" applyFill="1" applyBorder="1" applyAlignment="1" applyProtection="1">
      <alignment horizontal="center"/>
      <protection/>
    </xf>
    <xf numFmtId="4" fontId="0" fillId="6" borderId="8" xfId="0" applyNumberFormat="1" applyFill="1" applyBorder="1" applyProtection="1">
      <protection/>
    </xf>
    <xf numFmtId="0" fontId="0" fillId="6" borderId="4" xfId="0" applyFill="1" applyBorder="1" applyAlignment="1" applyProtection="1">
      <alignment/>
      <protection/>
    </xf>
    <xf numFmtId="0" fontId="0" fillId="6" borderId="15" xfId="0" applyFill="1" applyBorder="1" applyAlignment="1" applyProtection="1">
      <alignment/>
      <protection/>
    </xf>
    <xf numFmtId="4" fontId="2" fillId="6" borderId="2" xfId="0" applyNumberFormat="1" applyFont="1" applyFill="1" applyBorder="1" applyAlignment="1" applyProtection="1">
      <alignment horizontal="center"/>
      <protection/>
    </xf>
    <xf numFmtId="0" fontId="4" fillId="6" borderId="16" xfId="0" applyFont="1" applyFill="1" applyBorder="1" applyAlignment="1" applyProtection="1">
      <alignment horizontal="left" vertical="center" wrapText="1" indent="1"/>
      <protection/>
    </xf>
    <xf numFmtId="0" fontId="0" fillId="6" borderId="17" xfId="0" applyFill="1" applyBorder="1" applyAlignment="1" applyProtection="1">
      <alignment horizontal="center"/>
      <protection/>
    </xf>
    <xf numFmtId="0" fontId="0" fillId="6" borderId="18" xfId="0" applyFill="1" applyBorder="1" applyAlignment="1" applyProtection="1">
      <alignment horizontal="center"/>
      <protection/>
    </xf>
    <xf numFmtId="4" fontId="0" fillId="6" borderId="19" xfId="0" applyNumberFormat="1" applyFill="1" applyBorder="1" applyProtection="1">
      <protection/>
    </xf>
    <xf numFmtId="0" fontId="0" fillId="6" borderId="17" xfId="0" applyFill="1" applyBorder="1" applyAlignment="1" applyProtection="1">
      <alignment/>
      <protection/>
    </xf>
    <xf numFmtId="0" fontId="0" fillId="6" borderId="18" xfId="0" applyFill="1" applyBorder="1" applyAlignment="1" applyProtection="1">
      <alignment/>
      <protection/>
    </xf>
    <xf numFmtId="0" fontId="12" fillId="7" borderId="20" xfId="0" applyFont="1" applyFill="1" applyBorder="1" applyAlignment="1" applyProtection="1">
      <alignment wrapText="1"/>
      <protection/>
    </xf>
    <xf numFmtId="0" fontId="12" fillId="7" borderId="0" xfId="0" applyFont="1" applyFill="1" applyBorder="1" applyAlignment="1" applyProtection="1">
      <alignment wrapText="1"/>
      <protection/>
    </xf>
    <xf numFmtId="0" fontId="12" fillId="7" borderId="21" xfId="0" applyFont="1" applyFill="1" applyBorder="1" applyAlignment="1" applyProtection="1">
      <alignment wrapText="1"/>
      <protection/>
    </xf>
    <xf numFmtId="0" fontId="12" fillId="7" borderId="20" xfId="0" applyFont="1" applyFill="1" applyBorder="1" applyAlignment="1" applyProtection="1">
      <alignment vertical="top" wrapText="1"/>
      <protection/>
    </xf>
    <xf numFmtId="0" fontId="12" fillId="7" borderId="0" xfId="0" applyFont="1" applyFill="1" applyBorder="1" applyAlignment="1" applyProtection="1">
      <alignment vertical="top" wrapText="1"/>
      <protection/>
    </xf>
    <xf numFmtId="0" fontId="12" fillId="7" borderId="21" xfId="0" applyFont="1" applyFill="1" applyBorder="1" applyAlignment="1" applyProtection="1">
      <alignment vertical="top" wrapText="1"/>
      <protection/>
    </xf>
    <xf numFmtId="4" fontId="0" fillId="5" borderId="1" xfId="0" applyNumberFormat="1" applyFill="1" applyBorder="1" applyAlignment="1" applyProtection="1">
      <alignment horizontal="center"/>
      <protection/>
    </xf>
    <xf numFmtId="4" fontId="0" fillId="5" borderId="7" xfId="0" applyNumberFormat="1" applyFill="1" applyBorder="1" applyAlignment="1" applyProtection="1">
      <alignment horizontal="center"/>
      <protection/>
    </xf>
    <xf numFmtId="4" fontId="12" fillId="7" borderId="20" xfId="0" applyNumberFormat="1" applyFont="1" applyFill="1" applyBorder="1" applyProtection="1">
      <protection/>
    </xf>
    <xf numFmtId="0" fontId="2" fillId="7" borderId="0" xfId="0" applyFont="1" applyFill="1" applyBorder="1" applyAlignment="1" applyProtection="1">
      <alignment vertical="center" wrapText="1"/>
      <protection/>
    </xf>
    <xf numFmtId="0" fontId="2" fillId="7" borderId="21" xfId="0" applyFont="1" applyFill="1" applyBorder="1" applyAlignment="1" applyProtection="1">
      <alignment vertical="center" wrapText="1"/>
      <protection/>
    </xf>
    <xf numFmtId="10" fontId="0" fillId="5" borderId="1" xfId="0" applyNumberFormat="1" applyFill="1" applyBorder="1" applyAlignment="1" applyProtection="1">
      <alignment horizontal="center" wrapText="1"/>
      <protection/>
    </xf>
    <xf numFmtId="4" fontId="0" fillId="5" borderId="1" xfId="0" applyNumberFormat="1" applyFont="1" applyFill="1" applyBorder="1" applyAlignment="1" applyProtection="1">
      <alignment horizontal="center"/>
      <protection/>
    </xf>
    <xf numFmtId="4" fontId="0" fillId="5" borderId="7" xfId="0" applyNumberFormat="1" applyFont="1" applyFill="1" applyBorder="1" applyAlignment="1" applyProtection="1">
      <alignment horizontal="center"/>
      <protection/>
    </xf>
    <xf numFmtId="4" fontId="12" fillId="7" borderId="20" xfId="20" applyNumberFormat="1" applyFont="1" applyFill="1" applyBorder="1" applyProtection="1">
      <protection/>
    </xf>
    <xf numFmtId="0" fontId="5" fillId="7" borderId="0" xfId="0" applyFont="1" applyFill="1" applyBorder="1" applyAlignment="1" applyProtection="1">
      <alignment horizontal="left" vertical="center"/>
      <protection/>
    </xf>
    <xf numFmtId="4" fontId="0" fillId="5" borderId="22" xfId="0" applyNumberFormat="1" applyFill="1" applyBorder="1" applyAlignment="1" applyProtection="1">
      <alignment horizontal="center"/>
      <protection/>
    </xf>
    <xf numFmtId="4" fontId="0" fillId="5" borderId="23" xfId="0" applyNumberFormat="1" applyFill="1" applyBorder="1" applyAlignment="1" applyProtection="1">
      <alignment horizontal="center"/>
      <protection/>
    </xf>
    <xf numFmtId="49" fontId="17" fillId="4" borderId="8" xfId="22" applyNumberFormat="1" applyFont="1" applyFill="1" applyBorder="1" applyAlignment="1" applyProtection="1">
      <alignment horizontal="right" vertical="center" wrapText="1"/>
      <protection/>
    </xf>
    <xf numFmtId="49" fontId="17" fillId="0" borderId="4" xfId="22" applyNumberFormat="1" applyFont="1" applyFill="1" applyBorder="1" applyAlignment="1" applyProtection="1">
      <alignment vertical="center" wrapText="1"/>
      <protection/>
    </xf>
    <xf numFmtId="0" fontId="5" fillId="8" borderId="24" xfId="0" applyFont="1" applyFill="1" applyBorder="1" applyAlignment="1" applyProtection="1">
      <alignment horizontal="center" vertical="center" wrapText="1"/>
      <protection/>
    </xf>
    <xf numFmtId="0" fontId="5" fillId="8" borderId="25" xfId="0" applyFont="1" applyFill="1" applyBorder="1" applyAlignment="1" applyProtection="1">
      <alignment horizontal="center" vertical="center" wrapText="1"/>
      <protection/>
    </xf>
    <xf numFmtId="4" fontId="5" fillId="8" borderId="25" xfId="0" applyNumberFormat="1" applyFont="1" applyFill="1" applyBorder="1" applyAlignment="1" applyProtection="1">
      <alignment horizontal="center" vertical="center" wrapText="1"/>
      <protection/>
    </xf>
    <xf numFmtId="4" fontId="5" fillId="8" borderId="26" xfId="0" applyNumberFormat="1" applyFont="1" applyFill="1" applyBorder="1" applyAlignment="1" applyProtection="1">
      <alignment horizontal="center" vertical="center" wrapText="1"/>
      <protection/>
    </xf>
    <xf numFmtId="2" fontId="0" fillId="3" borderId="1" xfId="0" applyNumberFormat="1" applyFill="1" applyBorder="1" applyAlignment="1" applyProtection="1">
      <alignment horizontal="center"/>
      <protection locked="0"/>
    </xf>
    <xf numFmtId="0" fontId="0" fillId="3" borderId="27" xfId="0" applyFill="1" applyBorder="1" applyAlignment="1" applyProtection="1">
      <alignment horizontal="center" wrapText="1"/>
      <protection locked="0"/>
    </xf>
    <xf numFmtId="2" fontId="0" fillId="3" borderId="27" xfId="0" applyNumberFormat="1" applyFill="1" applyBorder="1" applyAlignment="1" applyProtection="1">
      <alignment horizontal="center"/>
      <protection locked="0"/>
    </xf>
    <xf numFmtId="4" fontId="0" fillId="3" borderId="27" xfId="0" applyNumberFormat="1" applyFill="1" applyBorder="1" applyAlignment="1" applyProtection="1">
      <alignment horizontal="center"/>
      <protection locked="0"/>
    </xf>
    <xf numFmtId="4" fontId="0" fillId="3" borderId="28" xfId="0" applyNumberFormat="1" applyFill="1" applyBorder="1" applyAlignment="1" applyProtection="1">
      <alignment horizontal="center"/>
      <protection locked="0"/>
    </xf>
    <xf numFmtId="0" fontId="11" fillId="3" borderId="7" xfId="0" applyFont="1" applyFill="1" applyBorder="1" applyAlignment="1" applyProtection="1">
      <alignment horizontal="left" vertical="center" wrapText="1" indent="1"/>
      <protection locked="0"/>
    </xf>
    <xf numFmtId="0" fontId="17" fillId="0" borderId="0" xfId="22" applyFont="1" applyFill="1" applyProtection="1">
      <alignment/>
      <protection/>
    </xf>
    <xf numFmtId="0" fontId="22" fillId="3" borderId="29" xfId="22" applyFont="1" applyFill="1" applyBorder="1" applyProtection="1">
      <alignment/>
      <protection/>
    </xf>
    <xf numFmtId="0" fontId="22" fillId="3" borderId="0" xfId="22" applyFont="1" applyFill="1" applyBorder="1" applyProtection="1">
      <alignment/>
      <protection/>
    </xf>
    <xf numFmtId="0" fontId="23" fillId="0" borderId="0" xfId="22" applyFont="1" applyFill="1" applyBorder="1" applyAlignment="1" applyProtection="1">
      <alignment horizontal="center" vertical="center" wrapText="1"/>
      <protection/>
    </xf>
    <xf numFmtId="0" fontId="22" fillId="5" borderId="29" xfId="22" applyFont="1" applyFill="1" applyBorder="1" applyAlignment="1" applyProtection="1">
      <alignment horizontal="right" vertical="center"/>
      <protection/>
    </xf>
    <xf numFmtId="0" fontId="23" fillId="0" borderId="3" xfId="22" applyFont="1" applyFill="1" applyBorder="1" applyAlignment="1" applyProtection="1">
      <alignment vertical="center" wrapText="1"/>
      <protection/>
    </xf>
    <xf numFmtId="166" fontId="14" fillId="7" borderId="29" xfId="22" applyNumberFormat="1" applyFont="1" applyFill="1" applyBorder="1" applyAlignment="1" applyProtection="1">
      <alignment horizontal="center" vertical="center"/>
      <protection/>
    </xf>
    <xf numFmtId="166" fontId="14" fillId="6" borderId="29" xfId="22" applyNumberFormat="1" applyFont="1" applyFill="1" applyBorder="1" applyAlignment="1" applyProtection="1">
      <alignment horizontal="center" vertical="center"/>
      <protection/>
    </xf>
    <xf numFmtId="0" fontId="23" fillId="0" borderId="0" xfId="22" applyFont="1" applyFill="1" applyBorder="1" applyAlignment="1" applyProtection="1">
      <alignment vertical="center" wrapText="1"/>
      <protection/>
    </xf>
    <xf numFmtId="166" fontId="14" fillId="9" borderId="29" xfId="22" applyNumberFormat="1" applyFont="1" applyFill="1" applyBorder="1" applyAlignment="1" applyProtection="1">
      <alignment horizontal="center" vertical="center"/>
      <protection/>
    </xf>
    <xf numFmtId="166" fontId="14" fillId="10" borderId="29" xfId="22" applyNumberFormat="1" applyFont="1" applyFill="1" applyBorder="1" applyAlignment="1" applyProtection="1">
      <alignment horizontal="center" vertical="center"/>
      <protection/>
    </xf>
    <xf numFmtId="166" fontId="14" fillId="11" borderId="29" xfId="22" applyNumberFormat="1" applyFont="1" applyFill="1" applyBorder="1" applyAlignment="1" applyProtection="1">
      <alignment horizontal="center" vertical="center"/>
      <protection/>
    </xf>
    <xf numFmtId="166" fontId="14" fillId="12" borderId="29" xfId="22" applyNumberFormat="1" applyFont="1" applyFill="1" applyBorder="1" applyAlignment="1" applyProtection="1">
      <alignment horizontal="center" vertical="center"/>
      <protection/>
    </xf>
    <xf numFmtId="166" fontId="14" fillId="4" borderId="29" xfId="22" applyNumberFormat="1" applyFont="1" applyFill="1" applyBorder="1" applyAlignment="1" applyProtection="1">
      <alignment horizontal="center" vertical="center"/>
      <protection/>
    </xf>
    <xf numFmtId="166" fontId="14" fillId="13" borderId="29" xfId="22" applyNumberFormat="1" applyFont="1" applyFill="1" applyBorder="1" applyAlignment="1" applyProtection="1">
      <alignment horizontal="center" vertical="center"/>
      <protection/>
    </xf>
    <xf numFmtId="166" fontId="14" fillId="8" borderId="29" xfId="22" applyNumberFormat="1" applyFont="1" applyFill="1" applyBorder="1" applyAlignment="1" applyProtection="1">
      <alignment horizontal="center" vertical="center"/>
      <protection/>
    </xf>
    <xf numFmtId="0" fontId="24" fillId="0" borderId="0" xfId="22" applyFont="1" applyFill="1" applyBorder="1" applyAlignment="1" applyProtection="1">
      <alignment vertical="center" wrapText="1"/>
      <protection/>
    </xf>
    <xf numFmtId="0" fontId="24" fillId="0" borderId="3" xfId="22" applyFont="1" applyFill="1" applyBorder="1" applyAlignment="1" applyProtection="1">
      <alignment vertical="center" wrapText="1"/>
      <protection/>
    </xf>
    <xf numFmtId="0" fontId="24" fillId="0" borderId="21" xfId="22" applyFont="1" applyFill="1" applyBorder="1" applyAlignment="1" applyProtection="1">
      <alignment vertical="center" wrapText="1"/>
      <protection/>
    </xf>
    <xf numFmtId="0" fontId="23" fillId="0" borderId="21" xfId="22" applyFont="1" applyFill="1" applyBorder="1" applyAlignment="1" applyProtection="1">
      <alignment horizontal="center" vertical="center" wrapText="1"/>
      <protection/>
    </xf>
    <xf numFmtId="0" fontId="23" fillId="0" borderId="21" xfId="22" applyFont="1" applyFill="1" applyBorder="1" applyAlignment="1" applyProtection="1">
      <alignment vertical="center" wrapText="1"/>
      <protection/>
    </xf>
    <xf numFmtId="0" fontId="22" fillId="0" borderId="17" xfId="22" applyFont="1" applyFill="1" applyBorder="1" applyProtection="1">
      <alignment/>
      <protection/>
    </xf>
    <xf numFmtId="0" fontId="22" fillId="0" borderId="18" xfId="22" applyFont="1" applyFill="1" applyBorder="1" applyProtection="1">
      <alignment/>
      <protection/>
    </xf>
    <xf numFmtId="0" fontId="24" fillId="0" borderId="0" xfId="22" applyFont="1" applyFill="1" applyBorder="1" applyAlignment="1" applyProtection="1">
      <alignment vertical="center"/>
      <protection/>
    </xf>
    <xf numFmtId="0" fontId="2" fillId="7" borderId="17" xfId="0" applyFont="1" applyFill="1" applyBorder="1" applyAlignment="1" applyProtection="1">
      <alignment vertical="center" wrapText="1"/>
      <protection/>
    </xf>
    <xf numFmtId="4" fontId="12" fillId="7" borderId="0" xfId="0" applyNumberFormat="1" applyFont="1" applyFill="1" applyBorder="1" applyProtection="1">
      <protection/>
    </xf>
    <xf numFmtId="4" fontId="25" fillId="5" borderId="30" xfId="0" applyNumberFormat="1" applyFont="1" applyFill="1" applyBorder="1" applyAlignment="1" applyProtection="1">
      <alignment horizontal="center"/>
      <protection/>
    </xf>
    <xf numFmtId="4" fontId="25" fillId="5" borderId="11" xfId="0" applyNumberFormat="1" applyFont="1" applyFill="1" applyBorder="1" applyAlignment="1" applyProtection="1">
      <alignment horizontal="center" wrapText="1"/>
      <protection/>
    </xf>
    <xf numFmtId="0" fontId="22" fillId="0" borderId="31" xfId="22" applyFont="1" applyFill="1" applyBorder="1" applyProtection="1">
      <alignment/>
      <protection/>
    </xf>
    <xf numFmtId="0" fontId="22" fillId="0" borderId="32" xfId="22" applyFont="1" applyFill="1" applyBorder="1" applyProtection="1">
      <alignment/>
      <protection/>
    </xf>
    <xf numFmtId="0" fontId="30" fillId="0" borderId="0" xfId="22" applyFont="1" applyFill="1" applyProtection="1">
      <alignment/>
      <protection/>
    </xf>
    <xf numFmtId="0" fontId="31" fillId="0" borderId="0" xfId="22" applyFont="1" applyFill="1" applyProtection="1">
      <alignment/>
      <protection/>
    </xf>
    <xf numFmtId="0" fontId="22" fillId="0" borderId="23" xfId="22" applyFont="1" applyFill="1" applyBorder="1" applyProtection="1">
      <alignment/>
      <protection/>
    </xf>
    <xf numFmtId="0" fontId="22" fillId="0" borderId="20" xfId="22" applyFont="1" applyFill="1" applyBorder="1" applyProtection="1">
      <alignment/>
      <protection/>
    </xf>
    <xf numFmtId="0" fontId="22" fillId="0" borderId="16" xfId="22" applyFont="1" applyFill="1" applyBorder="1" applyProtection="1">
      <alignment/>
      <protection/>
    </xf>
    <xf numFmtId="0" fontId="32" fillId="0" borderId="0" xfId="0" applyFont="1"/>
    <xf numFmtId="0" fontId="0" fillId="0" borderId="0" xfId="0" applyFill="1" applyProtection="1">
      <protection locked="0"/>
    </xf>
    <xf numFmtId="4" fontId="2" fillId="14" borderId="17" xfId="0" applyNumberFormat="1" applyFont="1" applyFill="1" applyBorder="1" applyAlignment="1" applyProtection="1">
      <alignment horizontal="center"/>
      <protection/>
    </xf>
    <xf numFmtId="4" fontId="0" fillId="14" borderId="19" xfId="0" applyNumberFormat="1" applyFill="1" applyBorder="1" applyProtection="1">
      <protection/>
    </xf>
    <xf numFmtId="0" fontId="0" fillId="14" borderId="17" xfId="0" applyFill="1" applyBorder="1" applyAlignment="1" applyProtection="1">
      <alignment/>
      <protection/>
    </xf>
    <xf numFmtId="4" fontId="2" fillId="14" borderId="33" xfId="0" applyNumberFormat="1" applyFont="1" applyFill="1" applyBorder="1" applyAlignment="1" applyProtection="1">
      <alignment horizontal="center"/>
      <protection/>
    </xf>
    <xf numFmtId="0" fontId="33" fillId="0" borderId="34" xfId="0" applyFont="1" applyFill="1" applyBorder="1" applyAlignment="1" applyProtection="1">
      <alignment vertical="center"/>
      <protection/>
    </xf>
    <xf numFmtId="0" fontId="0" fillId="14" borderId="4" xfId="0" applyFill="1" applyBorder="1" applyAlignment="1" applyProtection="1">
      <alignment horizontal="center"/>
      <protection/>
    </xf>
    <xf numFmtId="4" fontId="0" fillId="14" borderId="4" xfId="0" applyNumberFormat="1" applyFill="1" applyBorder="1" applyAlignment="1" applyProtection="1">
      <alignment horizontal="center"/>
      <protection/>
    </xf>
    <xf numFmtId="0" fontId="0" fillId="14" borderId="8" xfId="0" applyFill="1" applyBorder="1" applyAlignment="1" applyProtection="1">
      <alignment horizontal="center"/>
      <protection/>
    </xf>
    <xf numFmtId="4" fontId="0" fillId="14" borderId="5" xfId="0" applyNumberFormat="1" applyFill="1" applyBorder="1" applyAlignment="1" applyProtection="1">
      <alignment horizontal="center"/>
      <protection/>
    </xf>
    <xf numFmtId="0" fontId="4" fillId="14" borderId="7" xfId="0" applyFont="1" applyFill="1" applyBorder="1" applyAlignment="1" applyProtection="1">
      <alignment horizontal="left" vertical="center" wrapText="1" indent="1"/>
      <protection/>
    </xf>
    <xf numFmtId="0" fontId="11" fillId="3" borderId="1" xfId="0" applyFont="1" applyFill="1" applyBorder="1" applyAlignment="1" applyProtection="1">
      <alignment horizontal="left" vertical="center" wrapText="1" indent="1"/>
      <protection locked="0"/>
    </xf>
    <xf numFmtId="0" fontId="4" fillId="3" borderId="7" xfId="0" applyFont="1" applyFill="1" applyBorder="1" applyAlignment="1" applyProtection="1">
      <alignment horizontal="left" vertical="center" wrapText="1" indent="1"/>
      <protection/>
    </xf>
    <xf numFmtId="0" fontId="36" fillId="0" borderId="35" xfId="0" applyFont="1" applyBorder="1" applyAlignment="1">
      <alignment horizontal="justify" vertical="center" wrapText="1"/>
    </xf>
    <xf numFmtId="0" fontId="34" fillId="0" borderId="35" xfId="0" applyFont="1" applyBorder="1" applyAlignment="1">
      <alignment vertical="center" wrapText="1"/>
    </xf>
    <xf numFmtId="0" fontId="38" fillId="0" borderId="35" xfId="0" applyFont="1" applyBorder="1" applyAlignment="1">
      <alignment horizontal="justify" vertical="center" wrapText="1"/>
    </xf>
    <xf numFmtId="49" fontId="0" fillId="3" borderId="15" xfId="0" applyNumberFormat="1" applyFill="1" applyBorder="1" applyAlignment="1" applyProtection="1">
      <alignment horizontal="center"/>
      <protection locked="0"/>
    </xf>
    <xf numFmtId="4" fontId="0" fillId="3" borderId="15" xfId="0" applyNumberFormat="1" applyFill="1" applyBorder="1" applyAlignment="1" applyProtection="1">
      <alignment horizontal="center"/>
      <protection locked="0"/>
    </xf>
    <xf numFmtId="0" fontId="0" fillId="14" borderId="31" xfId="0" applyFill="1" applyBorder="1" applyAlignment="1" applyProtection="1">
      <alignment horizontal="center"/>
      <protection/>
    </xf>
    <xf numFmtId="0" fontId="0" fillId="14" borderId="36" xfId="0" applyFill="1" applyBorder="1" applyAlignment="1" applyProtection="1">
      <alignment horizontal="center"/>
      <protection/>
    </xf>
    <xf numFmtId="0" fontId="4" fillId="14" borderId="31" xfId="0" applyFont="1" applyFill="1" applyBorder="1" applyAlignment="1" applyProtection="1">
      <alignment horizontal="center" vertical="center" wrapText="1"/>
      <protection/>
    </xf>
    <xf numFmtId="4" fontId="0" fillId="14" borderId="31" xfId="0" applyNumberFormat="1" applyFill="1" applyBorder="1" applyAlignment="1" applyProtection="1">
      <alignment horizontal="center"/>
      <protection/>
    </xf>
    <xf numFmtId="4" fontId="0" fillId="14" borderId="36" xfId="0" applyNumberFormat="1" applyFill="1" applyBorder="1" applyAlignment="1" applyProtection="1">
      <alignment horizontal="center"/>
      <protection/>
    </xf>
    <xf numFmtId="0" fontId="4" fillId="14" borderId="23" xfId="0" applyFont="1" applyFill="1" applyBorder="1" applyAlignment="1" applyProtection="1">
      <alignment horizontal="center" vertical="center" wrapText="1"/>
      <protection/>
    </xf>
    <xf numFmtId="4" fontId="0" fillId="14" borderId="32" xfId="0" applyNumberFormat="1" applyFill="1" applyBorder="1" applyAlignment="1" applyProtection="1">
      <alignment horizontal="center"/>
      <protection/>
    </xf>
    <xf numFmtId="0" fontId="6" fillId="3" borderId="4" xfId="0" applyFont="1" applyFill="1" applyBorder="1" applyAlignment="1" applyProtection="1">
      <alignment horizontal="left" vertical="center" wrapText="1" indent="1"/>
      <protection locked="0"/>
    </xf>
    <xf numFmtId="0" fontId="5" fillId="6" borderId="7" xfId="0" applyFont="1" applyFill="1" applyBorder="1" applyAlignment="1" applyProtection="1">
      <alignment horizontal="left" vertical="center" wrapText="1" indent="1"/>
      <protection/>
    </xf>
    <xf numFmtId="0" fontId="34" fillId="0" borderId="35" xfId="0" applyFont="1" applyBorder="1" applyAlignment="1">
      <alignment horizontal="justify" vertical="center" wrapText="1"/>
    </xf>
    <xf numFmtId="0" fontId="35" fillId="0" borderId="35" xfId="0" applyFont="1" applyBorder="1" applyAlignment="1">
      <alignment horizontal="center" vertical="center" wrapText="1"/>
    </xf>
    <xf numFmtId="0" fontId="34" fillId="0" borderId="35" xfId="0" applyFont="1" applyBorder="1" applyAlignment="1" quotePrefix="1">
      <alignment horizontal="justify" vertical="center" wrapText="1"/>
    </xf>
    <xf numFmtId="0" fontId="34" fillId="0" borderId="37" xfId="0" applyFont="1" applyBorder="1" applyAlignment="1">
      <alignment horizontal="center" vertical="center" wrapText="1"/>
    </xf>
    <xf numFmtId="0" fontId="35" fillId="0" borderId="38" xfId="0" applyFont="1" applyBorder="1" applyAlignment="1">
      <alignment horizontal="center" vertical="center" wrapText="1"/>
    </xf>
    <xf numFmtId="0" fontId="34" fillId="0" borderId="38" xfId="0" applyFont="1" applyBorder="1" applyAlignment="1">
      <alignment horizontal="center" vertical="center" wrapText="1"/>
    </xf>
    <xf numFmtId="0" fontId="40" fillId="0" borderId="35" xfId="0" applyFont="1" applyBorder="1" applyAlignment="1">
      <alignment horizontal="justify" vertical="center" wrapText="1"/>
    </xf>
    <xf numFmtId="0" fontId="34" fillId="15" borderId="39" xfId="0" applyFont="1" applyFill="1" applyBorder="1" applyAlignment="1">
      <alignment horizontal="justify" vertical="center" wrapText="1"/>
    </xf>
    <xf numFmtId="4" fontId="0" fillId="3" borderId="2" xfId="0" applyNumberFormat="1" applyFill="1" applyBorder="1" applyAlignment="1" applyProtection="1">
      <alignment horizontal="center"/>
      <protection/>
    </xf>
    <xf numFmtId="0" fontId="38" fillId="0" borderId="35" xfId="0" applyFont="1" applyBorder="1" applyAlignment="1" quotePrefix="1">
      <alignment horizontal="justify" vertical="center" wrapText="1"/>
    </xf>
    <xf numFmtId="0" fontId="36" fillId="0" borderId="35" xfId="0" applyFont="1" applyBorder="1" applyAlignment="1" quotePrefix="1">
      <alignment horizontal="justify" vertical="center" wrapText="1"/>
    </xf>
    <xf numFmtId="0" fontId="36" fillId="0" borderId="39" xfId="0" applyFont="1" applyBorder="1" applyAlignment="1">
      <alignment horizontal="justify" vertical="center" wrapText="1"/>
    </xf>
    <xf numFmtId="0" fontId="36" fillId="0" borderId="29" xfId="0" applyFont="1" applyBorder="1" applyAlignment="1">
      <alignment horizontal="justify" vertical="center" wrapText="1"/>
    </xf>
    <xf numFmtId="0" fontId="34" fillId="0" borderId="39" xfId="0" applyFont="1" applyBorder="1" applyAlignment="1" quotePrefix="1">
      <alignment horizontal="justify" vertical="center" wrapText="1"/>
    </xf>
    <xf numFmtId="0" fontId="0" fillId="4" borderId="8" xfId="0" applyFill="1" applyBorder="1" applyAlignment="1" applyProtection="1">
      <alignment horizontal="center"/>
      <protection/>
    </xf>
    <xf numFmtId="0" fontId="0" fillId="4" borderId="4" xfId="0" applyFill="1" applyBorder="1" applyAlignment="1" applyProtection="1">
      <alignment horizontal="center"/>
      <protection/>
    </xf>
    <xf numFmtId="0" fontId="0" fillId="4" borderId="5" xfId="0" applyFill="1" applyBorder="1" applyAlignment="1" applyProtection="1">
      <alignment horizontal="center"/>
      <protection/>
    </xf>
    <xf numFmtId="10" fontId="0" fillId="3" borderId="1" xfId="20" applyNumberFormat="1" applyFont="1" applyFill="1" applyBorder="1" applyAlignment="1" applyProtection="1">
      <alignment horizontal="center" vertical="center"/>
      <protection/>
    </xf>
    <xf numFmtId="10" fontId="0" fillId="3" borderId="7" xfId="20" applyNumberFormat="1" applyFont="1" applyFill="1" applyBorder="1" applyAlignment="1" applyProtection="1">
      <alignment horizontal="center" vertical="center"/>
      <protection/>
    </xf>
    <xf numFmtId="0" fontId="5" fillId="8" borderId="40" xfId="0" applyFont="1" applyFill="1" applyBorder="1" applyAlignment="1" applyProtection="1">
      <alignment horizontal="center" vertical="center" wrapText="1"/>
      <protection/>
    </xf>
    <xf numFmtId="0" fontId="5" fillId="8" borderId="41" xfId="0" applyFont="1" applyFill="1" applyBorder="1" applyAlignment="1" applyProtection="1">
      <alignment horizontal="center" vertical="center" wrapText="1"/>
      <protection/>
    </xf>
    <xf numFmtId="4" fontId="5" fillId="8" borderId="42" xfId="0" applyNumberFormat="1" applyFont="1" applyFill="1" applyBorder="1" applyAlignment="1" applyProtection="1">
      <alignment horizontal="center" vertical="center" wrapText="1"/>
      <protection/>
    </xf>
    <xf numFmtId="4" fontId="5" fillId="8" borderId="20" xfId="0" applyNumberFormat="1" applyFont="1" applyFill="1" applyBorder="1" applyAlignment="1" applyProtection="1">
      <alignment horizontal="center" vertical="center" wrapText="1"/>
      <protection/>
    </xf>
    <xf numFmtId="4" fontId="2" fillId="6" borderId="17" xfId="0" applyNumberFormat="1" applyFont="1" applyFill="1" applyBorder="1" applyAlignment="1" applyProtection="1">
      <alignment horizontal="center"/>
      <protection/>
    </xf>
    <xf numFmtId="4" fontId="2" fillId="6" borderId="4" xfId="0" applyNumberFormat="1" applyFont="1" applyFill="1" applyBorder="1" applyAlignment="1" applyProtection="1">
      <alignment horizontal="center"/>
      <protection/>
    </xf>
    <xf numFmtId="0" fontId="2" fillId="0" borderId="0" xfId="0" applyFont="1" applyBorder="1" applyAlignment="1" applyProtection="1">
      <alignment horizontal="left" vertical="top" wrapText="1" indent="1"/>
      <protection/>
    </xf>
    <xf numFmtId="0" fontId="17" fillId="0" borderId="0" xfId="22" applyFont="1" applyBorder="1" applyProtection="1">
      <alignment/>
      <protection/>
    </xf>
    <xf numFmtId="164" fontId="0" fillId="3" borderId="0" xfId="0" applyNumberFormat="1" applyFill="1" applyBorder="1" applyAlignment="1" applyProtection="1">
      <alignment horizontal="center" vertical="center" wrapText="1"/>
      <protection locked="0"/>
    </xf>
    <xf numFmtId="4" fontId="0" fillId="5" borderId="0" xfId="0" applyNumberFormat="1" applyFill="1" applyBorder="1" applyAlignment="1" applyProtection="1">
      <alignment horizontal="center"/>
      <protection/>
    </xf>
    <xf numFmtId="10" fontId="0" fillId="3" borderId="0" xfId="20" applyNumberFormat="1" applyFont="1" applyFill="1" applyBorder="1" applyAlignment="1" applyProtection="1">
      <alignment horizontal="center"/>
      <protection/>
    </xf>
    <xf numFmtId="4" fontId="0" fillId="3" borderId="0" xfId="0" applyNumberFormat="1" applyFill="1" applyBorder="1" applyAlignment="1" applyProtection="1">
      <alignment horizontal="center"/>
      <protection/>
    </xf>
    <xf numFmtId="4" fontId="0" fillId="3" borderId="0" xfId="0" applyNumberFormat="1" applyFont="1" applyFill="1" applyBorder="1" applyAlignment="1" applyProtection="1">
      <alignment horizontal="center"/>
      <protection/>
    </xf>
    <xf numFmtId="4" fontId="0" fillId="3" borderId="0" xfId="0" applyNumberFormat="1" applyFill="1" applyBorder="1" applyAlignment="1" applyProtection="1">
      <alignment horizontal="center"/>
      <protection locked="0"/>
    </xf>
    <xf numFmtId="4" fontId="13" fillId="3" borderId="0" xfId="0" applyNumberFormat="1" applyFont="1" applyFill="1" applyBorder="1" applyAlignment="1" applyProtection="1">
      <alignment horizontal="center" vertical="center" wrapText="1"/>
      <protection/>
    </xf>
    <xf numFmtId="0" fontId="0" fillId="3" borderId="0" xfId="0" applyFill="1" applyProtection="1">
      <protection locked="0"/>
    </xf>
    <xf numFmtId="10" fontId="0" fillId="3" borderId="0" xfId="0" applyNumberFormat="1" applyFill="1" applyBorder="1" applyAlignment="1" applyProtection="1">
      <alignment horizontal="center" wrapText="1"/>
      <protection/>
    </xf>
    <xf numFmtId="4" fontId="25" fillId="3" borderId="0" xfId="0" applyNumberFormat="1" applyFont="1" applyFill="1" applyBorder="1" applyAlignment="1" applyProtection="1">
      <alignment horizontal="center"/>
      <protection/>
    </xf>
    <xf numFmtId="0" fontId="17" fillId="3" borderId="0" xfId="22" applyFont="1" applyFill="1" applyBorder="1" applyProtection="1">
      <alignment/>
      <protection/>
    </xf>
    <xf numFmtId="0" fontId="17" fillId="3" borderId="0" xfId="22" applyFont="1" applyFill="1" applyProtection="1">
      <alignment/>
      <protection locked="0"/>
    </xf>
    <xf numFmtId="4" fontId="0" fillId="3" borderId="0" xfId="0" applyNumberFormat="1" applyFill="1" applyProtection="1">
      <protection locked="0"/>
    </xf>
    <xf numFmtId="0" fontId="43" fillId="16" borderId="41" xfId="0" applyFont="1" applyFill="1" applyBorder="1" applyAlignment="1" applyProtection="1">
      <alignment horizontal="center" vertical="center" wrapText="1"/>
      <protection/>
    </xf>
    <xf numFmtId="0" fontId="43" fillId="16" borderId="43" xfId="0" applyFont="1" applyFill="1" applyBorder="1" applyAlignment="1" applyProtection="1">
      <alignment horizontal="center" vertical="center" wrapText="1"/>
      <protection/>
    </xf>
    <xf numFmtId="0" fontId="43" fillId="16" borderId="43" xfId="0" applyFont="1" applyFill="1" applyBorder="1" applyAlignment="1" applyProtection="1">
      <alignment horizontal="center" vertical="center" wrapText="1"/>
      <protection/>
    </xf>
    <xf numFmtId="4" fontId="43" fillId="16" borderId="44" xfId="0" applyNumberFormat="1" applyFont="1" applyFill="1" applyBorder="1" applyAlignment="1" applyProtection="1">
      <alignment horizontal="center" vertical="center" wrapText="1"/>
      <protection/>
    </xf>
    <xf numFmtId="0" fontId="4" fillId="6" borderId="11" xfId="0" applyFont="1" applyFill="1" applyBorder="1" applyAlignment="1" applyProtection="1">
      <alignment horizontal="left" vertical="center" wrapText="1" indent="1"/>
      <protection/>
    </xf>
    <xf numFmtId="0" fontId="5" fillId="12" borderId="45" xfId="0" applyFont="1" applyFill="1" applyBorder="1" applyAlignment="1" applyProtection="1">
      <alignment horizontal="center" vertical="center" wrapText="1"/>
      <protection/>
    </xf>
    <xf numFmtId="0" fontId="5" fillId="12" borderId="43" xfId="0" applyFont="1" applyFill="1" applyBorder="1" applyAlignment="1" applyProtection="1">
      <alignment horizontal="center" vertical="center" wrapText="1"/>
      <protection/>
    </xf>
    <xf numFmtId="4" fontId="5" fillId="12" borderId="43" xfId="0" applyNumberFormat="1" applyFont="1" applyFill="1" applyBorder="1" applyAlignment="1" applyProtection="1">
      <alignment horizontal="center" vertical="center" wrapText="1"/>
      <protection/>
    </xf>
    <xf numFmtId="4" fontId="5" fillId="12" borderId="41" xfId="0" applyNumberFormat="1" applyFont="1" applyFill="1" applyBorder="1" applyAlignment="1" applyProtection="1">
      <alignment horizontal="center" vertical="center" wrapText="1"/>
      <protection/>
    </xf>
    <xf numFmtId="0" fontId="0" fillId="3" borderId="4" xfId="0" applyFill="1" applyBorder="1" applyAlignment="1" applyProtection="1">
      <alignment horizontal="center" wrapText="1"/>
      <protection locked="0"/>
    </xf>
    <xf numFmtId="10" fontId="0" fillId="3" borderId="1" xfId="0" applyNumberFormat="1" applyFill="1" applyBorder="1" applyAlignment="1" applyProtection="1">
      <alignment horizontal="center"/>
      <protection locked="0"/>
    </xf>
    <xf numFmtId="0" fontId="0" fillId="3" borderId="46" xfId="0" applyFill="1" applyBorder="1" applyAlignment="1" applyProtection="1">
      <alignment horizontal="center" wrapText="1"/>
      <protection locked="0"/>
    </xf>
    <xf numFmtId="4" fontId="0" fillId="6" borderId="12" xfId="0" applyNumberFormat="1" applyFill="1" applyBorder="1" applyProtection="1">
      <protection/>
    </xf>
    <xf numFmtId="4" fontId="0" fillId="14" borderId="17" xfId="0" applyNumberFormat="1" applyFill="1" applyBorder="1" applyProtection="1">
      <protection/>
    </xf>
    <xf numFmtId="4" fontId="0" fillId="6" borderId="4" xfId="0" applyNumberFormat="1" applyFill="1" applyBorder="1" applyProtection="1">
      <protection/>
    </xf>
    <xf numFmtId="4" fontId="0" fillId="6" borderId="17" xfId="0" applyNumberFormat="1" applyFill="1" applyBorder="1" applyProtection="1">
      <protection/>
    </xf>
    <xf numFmtId="0" fontId="44" fillId="3" borderId="9" xfId="0" applyFont="1" applyFill="1" applyBorder="1" applyAlignment="1" applyProtection="1">
      <alignment horizontal="center" vertical="center" wrapText="1"/>
      <protection/>
    </xf>
    <xf numFmtId="0" fontId="44" fillId="3" borderId="47" xfId="0" applyFont="1" applyFill="1" applyBorder="1" applyAlignment="1" applyProtection="1">
      <alignment horizontal="center" vertical="center" wrapText="1"/>
      <protection/>
    </xf>
    <xf numFmtId="0" fontId="44" fillId="3" borderId="48" xfId="0" applyFont="1" applyFill="1" applyBorder="1" applyAlignment="1" applyProtection="1">
      <alignment horizontal="center" vertical="center" wrapText="1"/>
      <protection/>
    </xf>
    <xf numFmtId="0" fontId="17" fillId="0" borderId="8" xfId="22" applyFont="1" applyBorder="1" applyProtection="1">
      <alignment/>
      <protection/>
    </xf>
    <xf numFmtId="0" fontId="4" fillId="14" borderId="34" xfId="0" applyFont="1" applyFill="1" applyBorder="1" applyAlignment="1" applyProtection="1">
      <alignment horizontal="center" vertical="center" wrapText="1"/>
      <protection/>
    </xf>
    <xf numFmtId="4" fontId="2" fillId="6" borderId="5" xfId="0" applyNumberFormat="1" applyFont="1" applyFill="1" applyBorder="1" applyAlignment="1" applyProtection="1">
      <alignment horizontal="center"/>
      <protection/>
    </xf>
    <xf numFmtId="0" fontId="0" fillId="3" borderId="49" xfId="0" applyFill="1" applyBorder="1" applyAlignment="1" applyProtection="1">
      <alignment horizontal="center" wrapText="1"/>
      <protection/>
    </xf>
    <xf numFmtId="0" fontId="0" fillId="3" borderId="27" xfId="0" applyFill="1" applyBorder="1" applyAlignment="1" applyProtection="1">
      <alignment horizontal="center" wrapText="1"/>
      <protection/>
    </xf>
    <xf numFmtId="14" fontId="0" fillId="3" borderId="27" xfId="0" applyNumberFormat="1" applyFill="1" applyBorder="1" applyAlignment="1" applyProtection="1">
      <alignment horizontal="center"/>
      <protection/>
    </xf>
    <xf numFmtId="49" fontId="0" fillId="3" borderId="27" xfId="0" applyNumberFormat="1" applyFill="1" applyBorder="1" applyAlignment="1" applyProtection="1">
      <alignment horizontal="center"/>
      <protection/>
    </xf>
    <xf numFmtId="165" fontId="17" fillId="0" borderId="5" xfId="22" applyNumberFormat="1" applyFont="1" applyFill="1" applyBorder="1" applyAlignment="1" applyProtection="1">
      <alignment wrapText="1"/>
      <protection/>
    </xf>
    <xf numFmtId="0" fontId="7" fillId="4" borderId="50" xfId="0" applyFont="1" applyFill="1" applyBorder="1" applyAlignment="1" applyProtection="1">
      <alignment horizontal="center" vertical="center"/>
      <protection locked="0"/>
    </xf>
    <xf numFmtId="0" fontId="11" fillId="3" borderId="46" xfId="0" applyFont="1" applyFill="1" applyBorder="1" applyAlignment="1" applyProtection="1">
      <alignment horizontal="left" vertical="center" wrapText="1" indent="1"/>
      <protection/>
    </xf>
    <xf numFmtId="0" fontId="0" fillId="3" borderId="27" xfId="0" applyFill="1" applyBorder="1" applyAlignment="1" applyProtection="1">
      <alignment horizontal="center"/>
      <protection/>
    </xf>
    <xf numFmtId="0" fontId="19" fillId="3" borderId="27" xfId="0" applyFont="1" applyFill="1" applyBorder="1" applyAlignment="1" applyProtection="1">
      <alignment horizontal="center" wrapText="1"/>
      <protection/>
    </xf>
    <xf numFmtId="167" fontId="12" fillId="5" borderId="1" xfId="0" applyNumberFormat="1" applyFont="1" applyFill="1" applyBorder="1" applyAlignment="1" applyProtection="1">
      <alignment horizontal="center" wrapText="1"/>
      <protection/>
    </xf>
    <xf numFmtId="4" fontId="0" fillId="3" borderId="1" xfId="0" applyNumberFormat="1" applyFill="1" applyBorder="1" applyAlignment="1" applyProtection="1">
      <alignment horizontal="center" wrapText="1"/>
      <protection locked="0"/>
    </xf>
    <xf numFmtId="0" fontId="10" fillId="13" borderId="0" xfId="0" applyFont="1" applyFill="1" applyBorder="1" applyAlignment="1" applyProtection="1">
      <alignment vertical="center"/>
      <protection/>
    </xf>
    <xf numFmtId="4" fontId="5" fillId="8" borderId="0" xfId="0" applyNumberFormat="1" applyFont="1" applyFill="1" applyBorder="1" applyAlignment="1" applyProtection="1">
      <alignment horizontal="center" vertical="center" wrapText="1"/>
      <protection/>
    </xf>
    <xf numFmtId="4" fontId="2" fillId="6" borderId="0" xfId="0" applyNumberFormat="1" applyFont="1" applyFill="1" applyBorder="1" applyAlignment="1" applyProtection="1">
      <alignment horizontal="center"/>
      <protection/>
    </xf>
    <xf numFmtId="4" fontId="2" fillId="14" borderId="0" xfId="0" applyNumberFormat="1" applyFont="1" applyFill="1" applyBorder="1" applyAlignment="1" applyProtection="1">
      <alignment horizontal="center"/>
      <protection/>
    </xf>
    <xf numFmtId="4" fontId="0" fillId="4" borderId="0" xfId="0" applyNumberFormat="1" applyFill="1" applyBorder="1" applyAlignment="1" applyProtection="1">
      <alignment horizontal="center"/>
      <protection/>
    </xf>
    <xf numFmtId="4" fontId="0" fillId="14" borderId="0" xfId="0" applyNumberFormat="1" applyFill="1" applyBorder="1" applyAlignment="1" applyProtection="1">
      <alignment horizontal="center"/>
      <protection/>
    </xf>
    <xf numFmtId="0" fontId="0" fillId="14" borderId="0" xfId="0" applyFill="1" applyBorder="1" applyAlignment="1" applyProtection="1">
      <alignment horizontal="center"/>
      <protection/>
    </xf>
    <xf numFmtId="4" fontId="2" fillId="6" borderId="7" xfId="0" applyNumberFormat="1" applyFont="1" applyFill="1" applyBorder="1" applyAlignment="1" applyProtection="1">
      <alignment/>
      <protection/>
    </xf>
    <xf numFmtId="4" fontId="2" fillId="6" borderId="4" xfId="0" applyNumberFormat="1" applyFont="1" applyFill="1" applyBorder="1" applyAlignment="1" applyProtection="1">
      <alignment/>
      <protection/>
    </xf>
    <xf numFmtId="0" fontId="0" fillId="4" borderId="4" xfId="0" applyFill="1" applyBorder="1" applyAlignment="1" applyProtection="1">
      <alignment horizontal="center"/>
      <protection/>
    </xf>
    <xf numFmtId="4" fontId="2" fillId="6" borderId="16" xfId="0" applyNumberFormat="1" applyFont="1" applyFill="1" applyBorder="1" applyAlignment="1" applyProtection="1">
      <alignment horizontal="center"/>
      <protection/>
    </xf>
    <xf numFmtId="2" fontId="13" fillId="0" borderId="0" xfId="0" applyNumberFormat="1" applyFont="1" applyFill="1" applyBorder="1" applyAlignment="1" applyProtection="1">
      <alignment horizontal="center" vertical="center" wrapText="1"/>
      <protection/>
    </xf>
    <xf numFmtId="2" fontId="17" fillId="0" borderId="0" xfId="22" applyNumberFormat="1" applyFont="1" applyFill="1" applyBorder="1" applyProtection="1">
      <alignment/>
      <protection/>
    </xf>
    <xf numFmtId="2" fontId="0" fillId="0" borderId="0" xfId="0" applyNumberFormat="1" applyFill="1" applyBorder="1" applyAlignment="1" applyProtection="1">
      <alignment horizontal="center" vertical="center" wrapText="1"/>
      <protection locked="0"/>
    </xf>
    <xf numFmtId="2" fontId="0" fillId="0" borderId="0" xfId="0" applyNumberFormat="1" applyFill="1" applyBorder="1" applyAlignment="1" applyProtection="1">
      <alignment horizontal="center"/>
      <protection/>
    </xf>
    <xf numFmtId="2" fontId="0" fillId="0" borderId="0" xfId="0" applyNumberFormat="1" applyFill="1" applyBorder="1" applyAlignment="1" applyProtection="1">
      <alignment horizontal="center" wrapText="1"/>
      <protection/>
    </xf>
    <xf numFmtId="2" fontId="0" fillId="0" borderId="0" xfId="0" applyNumberFormat="1" applyFont="1" applyFill="1" applyBorder="1" applyAlignment="1" applyProtection="1">
      <alignment horizontal="center"/>
      <protection/>
    </xf>
    <xf numFmtId="2" fontId="0" fillId="0" borderId="0" xfId="0" applyNumberFormat="1" applyFill="1" applyBorder="1" applyAlignment="1" applyProtection="1">
      <alignment horizontal="center"/>
      <protection locked="0"/>
    </xf>
    <xf numFmtId="2" fontId="0" fillId="0" borderId="0" xfId="20" applyNumberFormat="1" applyFont="1" applyFill="1" applyBorder="1" applyAlignment="1" applyProtection="1">
      <alignment horizontal="center" vertical="center"/>
      <protection/>
    </xf>
    <xf numFmtId="4" fontId="0" fillId="0" borderId="0" xfId="0" applyNumberFormat="1" applyFill="1" applyBorder="1" applyAlignment="1" applyProtection="1">
      <alignment horizontal="center"/>
      <protection/>
    </xf>
    <xf numFmtId="4" fontId="5" fillId="3" borderId="0" xfId="0" applyNumberFormat="1" applyFont="1" applyFill="1" applyBorder="1" applyAlignment="1" applyProtection="1">
      <alignment horizontal="center" vertical="center" wrapText="1"/>
      <protection/>
    </xf>
    <xf numFmtId="4" fontId="2" fillId="0" borderId="0" xfId="0" applyNumberFormat="1" applyFont="1" applyBorder="1" applyAlignment="1" applyProtection="1">
      <alignment horizontal="left" vertical="top" wrapText="1" indent="1"/>
      <protection/>
    </xf>
    <xf numFmtId="4" fontId="25" fillId="3" borderId="0" xfId="0" applyNumberFormat="1" applyFont="1" applyFill="1" applyBorder="1" applyAlignment="1" applyProtection="1">
      <alignment horizontal="center" vertical="center"/>
      <protection/>
    </xf>
    <xf numFmtId="0" fontId="0" fillId="4" borderId="4" xfId="0" applyFill="1" applyBorder="1" applyAlignment="1" applyProtection="1">
      <alignment horizontal="center"/>
      <protection/>
    </xf>
    <xf numFmtId="10" fontId="0" fillId="0" borderId="0" xfId="20" applyNumberFormat="1" applyFont="1" applyFill="1" applyBorder="1" applyAlignment="1" applyProtection="1">
      <alignment horizontal="center" vertical="center"/>
      <protection/>
    </xf>
    <xf numFmtId="4" fontId="0" fillId="0" borderId="0" xfId="0" applyNumberFormat="1" applyBorder="1" applyAlignment="1" applyProtection="1">
      <alignment horizontal="center"/>
      <protection locked="0"/>
    </xf>
    <xf numFmtId="10" fontId="0" fillId="3" borderId="0" xfId="20" applyNumberFormat="1" applyFont="1" applyFill="1" applyBorder="1" applyAlignment="1" applyProtection="1">
      <alignment horizontal="center" vertical="center"/>
      <protection/>
    </xf>
    <xf numFmtId="4" fontId="45" fillId="17" borderId="1" xfId="0" applyNumberFormat="1" applyFont="1" applyFill="1" applyBorder="1" applyAlignment="1" applyProtection="1">
      <alignment horizontal="center" vertical="center"/>
      <protection/>
    </xf>
    <xf numFmtId="10" fontId="45" fillId="17" borderId="1" xfId="20" applyNumberFormat="1" applyFont="1" applyFill="1" applyBorder="1" applyAlignment="1" applyProtection="1">
      <alignment horizontal="center" vertical="center"/>
      <protection/>
    </xf>
    <xf numFmtId="0" fontId="0" fillId="0" borderId="0" xfId="0" applyAlignment="1" applyProtection="1">
      <alignment horizontal="center"/>
      <protection locked="0"/>
    </xf>
    <xf numFmtId="2" fontId="0" fillId="0" borderId="0" xfId="0" applyNumberFormat="1" applyFill="1" applyBorder="1" applyAlignment="1" applyProtection="1">
      <alignment horizontal="center" vertical="center"/>
      <protection/>
    </xf>
    <xf numFmtId="4" fontId="5" fillId="18" borderId="41" xfId="0" applyNumberFormat="1" applyFont="1" applyFill="1" applyBorder="1" applyAlignment="1" applyProtection="1">
      <alignment horizontal="center" vertical="center" wrapText="1"/>
      <protection/>
    </xf>
    <xf numFmtId="0" fontId="2" fillId="5" borderId="23" xfId="0" applyFont="1" applyFill="1" applyBorder="1" applyAlignment="1" applyProtection="1">
      <alignment horizontal="left" vertical="center" wrapText="1" indent="1"/>
      <protection/>
    </xf>
    <xf numFmtId="0" fontId="2" fillId="5" borderId="31" xfId="0" applyFont="1" applyFill="1" applyBorder="1" applyAlignment="1" applyProtection="1">
      <alignment horizontal="left" vertical="center" wrapText="1" indent="1"/>
      <protection/>
    </xf>
    <xf numFmtId="0" fontId="2" fillId="5" borderId="32" xfId="0" applyFont="1" applyFill="1" applyBorder="1" applyAlignment="1" applyProtection="1">
      <alignment horizontal="left" vertical="center" wrapText="1" indent="1"/>
      <protection/>
    </xf>
    <xf numFmtId="0" fontId="2" fillId="5" borderId="7" xfId="0" applyFont="1" applyFill="1" applyBorder="1" applyAlignment="1" applyProtection="1">
      <alignment horizontal="left" vertical="center" wrapText="1" indent="1"/>
      <protection/>
    </xf>
    <xf numFmtId="0" fontId="2" fillId="5" borderId="4" xfId="0" applyFont="1" applyFill="1" applyBorder="1" applyAlignment="1" applyProtection="1">
      <alignment horizontal="left" vertical="center" wrapText="1" indent="1"/>
      <protection/>
    </xf>
    <xf numFmtId="0" fontId="5" fillId="5" borderId="23" xfId="0" applyFont="1" applyFill="1" applyBorder="1" applyAlignment="1" applyProtection="1">
      <alignment horizontal="left" vertical="center" wrapText="1" indent="1"/>
      <protection/>
    </xf>
    <xf numFmtId="0" fontId="5" fillId="5" borderId="31" xfId="0" applyFont="1" applyFill="1" applyBorder="1" applyAlignment="1" applyProtection="1">
      <alignment horizontal="left" vertical="center" wrapText="1" indent="1"/>
      <protection/>
    </xf>
    <xf numFmtId="0" fontId="5" fillId="5" borderId="32" xfId="0" applyFont="1" applyFill="1" applyBorder="1" applyAlignment="1" applyProtection="1">
      <alignment horizontal="left" vertical="center" wrapText="1" indent="1"/>
      <protection/>
    </xf>
    <xf numFmtId="0" fontId="5" fillId="5" borderId="1" xfId="0" applyFont="1" applyFill="1" applyBorder="1" applyAlignment="1" applyProtection="1">
      <alignment horizontal="left" vertical="center" wrapText="1" indent="1"/>
      <protection/>
    </xf>
    <xf numFmtId="0" fontId="7" fillId="18" borderId="19" xfId="0" applyFont="1" applyFill="1" applyBorder="1" applyAlignment="1" applyProtection="1">
      <alignment horizontal="center" vertical="center"/>
      <protection/>
    </xf>
    <xf numFmtId="0" fontId="7" fillId="18" borderId="17" xfId="0" applyFont="1" applyFill="1" applyBorder="1" applyAlignment="1" applyProtection="1">
      <alignment horizontal="center" vertical="center"/>
      <protection/>
    </xf>
    <xf numFmtId="0" fontId="7" fillId="18" borderId="18" xfId="0" applyFont="1" applyFill="1" applyBorder="1" applyAlignment="1" applyProtection="1">
      <alignment horizontal="center" vertical="center"/>
      <protection/>
    </xf>
    <xf numFmtId="0" fontId="2" fillId="5" borderId="1" xfId="0" applyFont="1" applyFill="1" applyBorder="1" applyAlignment="1" applyProtection="1">
      <alignment horizontal="left" vertical="center" wrapText="1" indent="1"/>
      <protection/>
    </xf>
    <xf numFmtId="0" fontId="7" fillId="18" borderId="31" xfId="0" applyFont="1" applyFill="1" applyBorder="1" applyAlignment="1" applyProtection="1">
      <alignment horizontal="center" vertical="center"/>
      <protection locked="0"/>
    </xf>
    <xf numFmtId="0" fontId="7" fillId="18" borderId="32" xfId="0" applyFont="1" applyFill="1" applyBorder="1" applyAlignment="1" applyProtection="1">
      <alignment horizontal="center" vertical="center"/>
      <protection locked="0"/>
    </xf>
    <xf numFmtId="0" fontId="2" fillId="5" borderId="15" xfId="0" applyFont="1" applyFill="1" applyBorder="1" applyAlignment="1" applyProtection="1">
      <alignment horizontal="left" vertical="center" wrapText="1" indent="1"/>
      <protection/>
    </xf>
    <xf numFmtId="0" fontId="5" fillId="5" borderId="7" xfId="0" applyFont="1" applyFill="1" applyBorder="1" applyAlignment="1" applyProtection="1">
      <alignment horizontal="left" vertical="center" wrapText="1"/>
      <protection/>
    </xf>
    <xf numFmtId="0" fontId="5" fillId="5" borderId="4" xfId="0" applyFont="1" applyFill="1" applyBorder="1" applyAlignment="1" applyProtection="1">
      <alignment horizontal="left" vertical="center" wrapText="1"/>
      <protection/>
    </xf>
    <xf numFmtId="0" fontId="5" fillId="5" borderId="15" xfId="0" applyFont="1" applyFill="1" applyBorder="1" applyAlignment="1" applyProtection="1">
      <alignment horizontal="left" vertical="center" wrapText="1"/>
      <protection/>
    </xf>
    <xf numFmtId="0" fontId="2" fillId="5" borderId="7" xfId="0" applyFont="1" applyFill="1" applyBorder="1" applyAlignment="1" applyProtection="1">
      <alignment horizontal="left" vertical="center" wrapText="1"/>
      <protection/>
    </xf>
    <xf numFmtId="0" fontId="2" fillId="5" borderId="4" xfId="0" applyFont="1" applyFill="1" applyBorder="1" applyAlignment="1" applyProtection="1">
      <alignment horizontal="left" vertical="center" wrapText="1"/>
      <protection/>
    </xf>
    <xf numFmtId="0" fontId="2" fillId="5" borderId="15" xfId="0" applyFont="1" applyFill="1" applyBorder="1" applyAlignment="1" applyProtection="1">
      <alignment horizontal="left" vertical="center" wrapText="1"/>
      <protection/>
    </xf>
    <xf numFmtId="0" fontId="5" fillId="5" borderId="7" xfId="0" applyFont="1" applyFill="1" applyBorder="1" applyAlignment="1" applyProtection="1">
      <alignment horizontal="left" vertical="center" wrapText="1" indent="1"/>
      <protection/>
    </xf>
    <xf numFmtId="0" fontId="4" fillId="14" borderId="7" xfId="0" applyFont="1" applyFill="1" applyBorder="1" applyAlignment="1" applyProtection="1">
      <alignment horizontal="left" vertical="center" wrapText="1"/>
      <protection/>
    </xf>
    <xf numFmtId="0" fontId="4" fillId="14" borderId="4" xfId="0" applyFont="1" applyFill="1" applyBorder="1" applyAlignment="1" applyProtection="1">
      <alignment horizontal="left" vertical="center" wrapText="1"/>
      <protection/>
    </xf>
    <xf numFmtId="0" fontId="4" fillId="14" borderId="5" xfId="0" applyFont="1" applyFill="1" applyBorder="1" applyAlignment="1" applyProtection="1">
      <alignment horizontal="left" vertical="center" wrapText="1"/>
      <protection/>
    </xf>
    <xf numFmtId="4" fontId="0" fillId="6" borderId="8" xfId="0" applyNumberFormat="1" applyFill="1" applyBorder="1" applyAlignment="1" applyProtection="1">
      <alignment horizontal="center"/>
      <protection/>
    </xf>
    <xf numFmtId="4" fontId="0" fillId="6" borderId="4" xfId="0" applyNumberFormat="1" applyFill="1" applyBorder="1" applyAlignment="1" applyProtection="1">
      <alignment horizontal="center"/>
      <protection/>
    </xf>
    <xf numFmtId="4" fontId="0" fillId="6" borderId="15" xfId="0" applyNumberFormat="1" applyFill="1" applyBorder="1" applyAlignment="1" applyProtection="1">
      <alignment horizontal="center"/>
      <protection/>
    </xf>
    <xf numFmtId="0" fontId="7" fillId="18" borderId="3" xfId="0" applyFont="1" applyFill="1" applyBorder="1" applyAlignment="1" applyProtection="1">
      <alignment horizontal="center" vertical="center"/>
      <protection/>
    </xf>
    <xf numFmtId="0" fontId="7" fillId="18" borderId="0" xfId="0" applyFont="1" applyFill="1" applyBorder="1" applyAlignment="1" applyProtection="1">
      <alignment horizontal="center" vertical="center"/>
      <protection/>
    </xf>
    <xf numFmtId="0" fontId="7" fillId="18" borderId="21" xfId="0" applyFont="1" applyFill="1" applyBorder="1" applyAlignment="1" applyProtection="1">
      <alignment horizontal="center" vertical="center"/>
      <protection/>
    </xf>
    <xf numFmtId="0" fontId="2" fillId="0" borderId="51" xfId="0" applyFont="1" applyBorder="1" applyAlignment="1" applyProtection="1">
      <alignment horizontal="left" vertical="top" wrapText="1" indent="1"/>
      <protection/>
    </xf>
    <xf numFmtId="0" fontId="2" fillId="0" borderId="52" xfId="0" applyFont="1" applyBorder="1" applyAlignment="1" applyProtection="1">
      <alignment horizontal="left" vertical="top" wrapText="1" indent="1"/>
      <protection/>
    </xf>
    <xf numFmtId="0" fontId="2" fillId="0" borderId="53" xfId="0" applyFont="1" applyBorder="1" applyAlignment="1" applyProtection="1">
      <alignment horizontal="left" vertical="top" wrapText="1" indent="1"/>
      <protection/>
    </xf>
    <xf numFmtId="0" fontId="7" fillId="6" borderId="6" xfId="0" applyFont="1" applyFill="1" applyBorder="1" applyAlignment="1" applyProtection="1">
      <alignment horizontal="center" vertical="center"/>
      <protection/>
    </xf>
    <xf numFmtId="0" fontId="7" fillId="6" borderId="54" xfId="0" applyFont="1" applyFill="1" applyBorder="1" applyAlignment="1" applyProtection="1">
      <alignment horizontal="center" vertical="center"/>
      <protection/>
    </xf>
    <xf numFmtId="0" fontId="9" fillId="13" borderId="55" xfId="0" applyFont="1" applyFill="1" applyBorder="1" applyAlignment="1" applyProtection="1">
      <alignment horizontal="center" vertical="center" wrapText="1"/>
      <protection/>
    </xf>
    <xf numFmtId="0" fontId="10" fillId="13" borderId="40" xfId="0" applyFont="1" applyFill="1" applyBorder="1" applyAlignment="1" applyProtection="1">
      <alignment vertical="center"/>
      <protection/>
    </xf>
    <xf numFmtId="0" fontId="10" fillId="13" borderId="56" xfId="0" applyFont="1" applyFill="1" applyBorder="1" applyAlignment="1" applyProtection="1">
      <alignment vertical="center"/>
      <protection/>
    </xf>
    <xf numFmtId="0" fontId="4" fillId="4" borderId="7" xfId="0" applyFont="1" applyFill="1" applyBorder="1" applyAlignment="1" applyProtection="1">
      <alignment horizontal="left" vertical="center" wrapText="1"/>
      <protection/>
    </xf>
    <xf numFmtId="0" fontId="4" fillId="4" borderId="4" xfId="0" applyFont="1" applyFill="1" applyBorder="1" applyAlignment="1" applyProtection="1">
      <alignment horizontal="left" vertical="center" wrapText="1"/>
      <protection/>
    </xf>
    <xf numFmtId="0" fontId="4" fillId="4" borderId="5" xfId="0" applyFont="1" applyFill="1" applyBorder="1" applyAlignment="1" applyProtection="1">
      <alignment horizontal="left" vertical="center" wrapText="1"/>
      <protection/>
    </xf>
    <xf numFmtId="0" fontId="0" fillId="4" borderId="8" xfId="0" applyFill="1" applyBorder="1" applyAlignment="1" applyProtection="1">
      <alignment horizontal="center"/>
      <protection/>
    </xf>
    <xf numFmtId="0" fontId="0" fillId="4" borderId="4" xfId="0" applyFill="1" applyBorder="1" applyAlignment="1" applyProtection="1">
      <alignment horizontal="center"/>
      <protection/>
    </xf>
    <xf numFmtId="164" fontId="0" fillId="0" borderId="32" xfId="0" applyNumberFormat="1" applyFill="1" applyBorder="1" applyAlignment="1" applyProtection="1">
      <alignment horizontal="center" vertical="center" wrapText="1"/>
      <protection locked="0"/>
    </xf>
    <xf numFmtId="164" fontId="0" fillId="0" borderId="21" xfId="0" applyNumberFormat="1" applyFill="1" applyBorder="1" applyAlignment="1" applyProtection="1">
      <alignment horizontal="center" vertical="center" wrapText="1"/>
      <protection locked="0"/>
    </xf>
    <xf numFmtId="164" fontId="0" fillId="0" borderId="18" xfId="0" applyNumberFormat="1" applyFill="1" applyBorder="1" applyAlignment="1" applyProtection="1">
      <alignment horizontal="center" vertical="center" wrapText="1"/>
      <protection locked="0"/>
    </xf>
    <xf numFmtId="164" fontId="0" fillId="3" borderId="1" xfId="0" applyNumberFormat="1" applyFill="1" applyBorder="1" applyAlignment="1" applyProtection="1">
      <alignment horizontal="center" vertical="center" wrapText="1"/>
      <protection locked="0"/>
    </xf>
    <xf numFmtId="0" fontId="26" fillId="5" borderId="16" xfId="21" applyFont="1" applyFill="1" applyBorder="1" applyAlignment="1" applyProtection="1">
      <alignment horizontal="left" vertical="center" wrapText="1" indent="1"/>
      <protection/>
    </xf>
    <xf numFmtId="0" fontId="26" fillId="5" borderId="17" xfId="21" applyFont="1" applyFill="1" applyBorder="1" applyAlignment="1" applyProtection="1">
      <alignment horizontal="left" vertical="center" wrapText="1" indent="1"/>
      <protection/>
    </xf>
    <xf numFmtId="0" fontId="26" fillId="5" borderId="18" xfId="21" applyFont="1" applyFill="1" applyBorder="1" applyAlignment="1" applyProtection="1">
      <alignment horizontal="left" vertical="center" wrapText="1" indent="1"/>
      <protection/>
    </xf>
    <xf numFmtId="0" fontId="9" fillId="11" borderId="51" xfId="0" applyFont="1" applyFill="1" applyBorder="1" applyAlignment="1" applyProtection="1">
      <alignment horizontal="center" vertical="center" wrapText="1"/>
      <protection/>
    </xf>
    <xf numFmtId="0" fontId="9" fillId="11" borderId="52" xfId="0" applyFont="1" applyFill="1" applyBorder="1" applyAlignment="1" applyProtection="1">
      <alignment horizontal="center" vertical="center" wrapText="1"/>
      <protection/>
    </xf>
    <xf numFmtId="0" fontId="9" fillId="11" borderId="57" xfId="0" applyFont="1" applyFill="1" applyBorder="1" applyAlignment="1" applyProtection="1">
      <alignment horizontal="center" vertical="center" wrapText="1"/>
      <protection/>
    </xf>
    <xf numFmtId="0" fontId="0" fillId="6" borderId="16" xfId="0" applyFill="1" applyBorder="1" applyAlignment="1" applyProtection="1">
      <alignment horizontal="center"/>
      <protection/>
    </xf>
    <xf numFmtId="0" fontId="0" fillId="6" borderId="17" xfId="0" applyFill="1" applyBorder="1" applyAlignment="1" applyProtection="1">
      <alignment horizontal="center"/>
      <protection/>
    </xf>
    <xf numFmtId="0" fontId="0" fillId="6" borderId="18" xfId="0" applyFill="1" applyBorder="1" applyAlignment="1" applyProtection="1">
      <alignment horizontal="center"/>
      <protection/>
    </xf>
    <xf numFmtId="0" fontId="13" fillId="7" borderId="58" xfId="0" applyFont="1" applyFill="1" applyBorder="1" applyAlignment="1" applyProtection="1">
      <alignment horizontal="center" vertical="center" wrapText="1"/>
      <protection/>
    </xf>
    <xf numFmtId="0" fontId="13" fillId="7" borderId="12" xfId="0" applyFont="1" applyFill="1" applyBorder="1" applyAlignment="1" applyProtection="1">
      <alignment horizontal="center" vertical="center" wrapText="1"/>
      <protection/>
    </xf>
    <xf numFmtId="0" fontId="13" fillId="7" borderId="59" xfId="0" applyFont="1" applyFill="1" applyBorder="1" applyAlignment="1" applyProtection="1">
      <alignment horizontal="center" vertical="center" wrapText="1"/>
      <protection/>
    </xf>
    <xf numFmtId="4" fontId="13" fillId="7" borderId="12" xfId="0" applyNumberFormat="1" applyFont="1" applyFill="1" applyBorder="1" applyAlignment="1" applyProtection="1">
      <alignment horizontal="center" vertical="center" wrapText="1"/>
      <protection/>
    </xf>
    <xf numFmtId="4" fontId="13" fillId="7" borderId="13" xfId="0" applyNumberFormat="1" applyFont="1" applyFill="1" applyBorder="1" applyAlignment="1" applyProtection="1">
      <alignment horizontal="center" vertical="center" wrapText="1"/>
      <protection/>
    </xf>
    <xf numFmtId="0" fontId="9" fillId="9" borderId="60" xfId="0" applyFont="1" applyFill="1" applyBorder="1" applyAlignment="1" applyProtection="1">
      <alignment horizontal="center" vertical="center" wrapText="1"/>
      <protection/>
    </xf>
    <xf numFmtId="0" fontId="9" fillId="9" borderId="52" xfId="0" applyFont="1" applyFill="1" applyBorder="1" applyAlignment="1" applyProtection="1">
      <alignment horizontal="center" vertical="center" wrapText="1"/>
      <protection/>
    </xf>
    <xf numFmtId="0" fontId="9" fillId="9" borderId="57" xfId="0" applyFont="1" applyFill="1" applyBorder="1" applyAlignment="1" applyProtection="1">
      <alignment horizontal="center" vertical="center" wrapText="1"/>
      <protection/>
    </xf>
    <xf numFmtId="0" fontId="5" fillId="5" borderId="20" xfId="0" applyFont="1" applyFill="1" applyBorder="1" applyAlignment="1" applyProtection="1">
      <alignment horizontal="left" vertical="center" wrapText="1" indent="1"/>
      <protection/>
    </xf>
    <xf numFmtId="0" fontId="5" fillId="5" borderId="0" xfId="0" applyFont="1" applyFill="1" applyBorder="1" applyAlignment="1" applyProtection="1">
      <alignment horizontal="left" vertical="center" wrapText="1" indent="1"/>
      <protection/>
    </xf>
    <xf numFmtId="0" fontId="5" fillId="5" borderId="21" xfId="0" applyFont="1" applyFill="1" applyBorder="1" applyAlignment="1" applyProtection="1">
      <alignment horizontal="left" vertical="center" wrapText="1" indent="1"/>
      <protection/>
    </xf>
    <xf numFmtId="0" fontId="15" fillId="5" borderId="20" xfId="21" applyFill="1" applyBorder="1" applyAlignment="1" applyProtection="1">
      <alignment horizontal="left" wrapText="1" indent="1"/>
      <protection/>
    </xf>
    <xf numFmtId="0" fontId="15" fillId="5" borderId="0" xfId="21" applyFill="1" applyBorder="1" applyAlignment="1" applyProtection="1">
      <alignment horizontal="left" wrapText="1" indent="1"/>
      <protection/>
    </xf>
    <xf numFmtId="0" fontId="15" fillId="5" borderId="21" xfId="21" applyFill="1" applyBorder="1" applyAlignment="1" applyProtection="1">
      <alignment horizontal="left" wrapText="1" indent="1"/>
      <protection/>
    </xf>
    <xf numFmtId="0" fontId="5" fillId="5" borderId="4" xfId="0" applyFont="1" applyFill="1" applyBorder="1" applyAlignment="1" applyProtection="1">
      <alignment horizontal="left" vertical="center" wrapText="1" indent="1"/>
      <protection/>
    </xf>
    <xf numFmtId="0" fontId="5" fillId="5" borderId="15" xfId="0" applyFont="1" applyFill="1" applyBorder="1" applyAlignment="1" applyProtection="1">
      <alignment horizontal="left" vertical="center" wrapText="1" indent="1"/>
      <protection/>
    </xf>
    <xf numFmtId="49" fontId="27" fillId="4" borderId="7" xfId="23" applyNumberFormat="1" applyFont="1" applyFill="1" applyBorder="1" applyAlignment="1" applyProtection="1">
      <alignment horizontal="left" vertical="center" wrapText="1" indent="1"/>
      <protection/>
    </xf>
    <xf numFmtId="49" fontId="27" fillId="4" borderId="4" xfId="23" applyNumberFormat="1" applyFont="1" applyFill="1" applyBorder="1" applyAlignment="1" applyProtection="1">
      <alignment horizontal="left" vertical="center" wrapText="1" indent="1"/>
      <protection/>
    </xf>
    <xf numFmtId="49" fontId="27" fillId="4" borderId="15" xfId="23" applyNumberFormat="1" applyFont="1" applyFill="1" applyBorder="1" applyAlignment="1" applyProtection="1">
      <alignment horizontal="left" vertical="center" wrapText="1" indent="1"/>
      <protection/>
    </xf>
    <xf numFmtId="0" fontId="9" fillId="19" borderId="7" xfId="23" applyFont="1" applyFill="1" applyBorder="1" applyAlignment="1" applyProtection="1">
      <alignment horizontal="center" vertical="center" wrapText="1"/>
      <protection/>
    </xf>
    <xf numFmtId="0" fontId="9" fillId="19" borderId="4" xfId="23" applyFont="1" applyFill="1" applyBorder="1" applyAlignment="1" applyProtection="1">
      <alignment horizontal="center" vertical="center" wrapText="1"/>
      <protection/>
    </xf>
    <xf numFmtId="0" fontId="9" fillId="19" borderId="15" xfId="23" applyFont="1" applyFill="1" applyBorder="1" applyAlignment="1" applyProtection="1">
      <alignment horizontal="center" vertical="center" wrapText="1"/>
      <protection/>
    </xf>
    <xf numFmtId="49" fontId="27" fillId="4" borderId="1" xfId="23" applyNumberFormat="1" applyFont="1" applyFill="1" applyBorder="1" applyAlignment="1" applyProtection="1">
      <alignment horizontal="left" vertical="center" wrapText="1" indent="1"/>
      <protection/>
    </xf>
    <xf numFmtId="49" fontId="27" fillId="4" borderId="1" xfId="22" applyNumberFormat="1" applyFont="1" applyFill="1" applyBorder="1" applyAlignment="1" applyProtection="1">
      <alignment horizontal="left" vertical="center" indent="1"/>
      <protection/>
    </xf>
    <xf numFmtId="49" fontId="27" fillId="4" borderId="1" xfId="24" applyNumberFormat="1" applyFont="1" applyFill="1" applyBorder="1" applyAlignment="1" applyProtection="1">
      <alignment horizontal="left" vertical="center" wrapText="1" indent="1"/>
      <protection/>
    </xf>
    <xf numFmtId="49" fontId="27" fillId="4" borderId="1" xfId="22" applyNumberFormat="1" applyFont="1" applyFill="1" applyBorder="1" applyAlignment="1" applyProtection="1">
      <alignment horizontal="left" vertical="center" wrapText="1" indent="1"/>
      <protection/>
    </xf>
    <xf numFmtId="0" fontId="29" fillId="9" borderId="1" xfId="23" applyFont="1" applyFill="1" applyBorder="1" applyAlignment="1" applyProtection="1">
      <alignment horizontal="center" vertical="center" wrapText="1"/>
      <protection/>
    </xf>
    <xf numFmtId="0" fontId="23" fillId="0" borderId="31" xfId="23" applyFont="1" applyFill="1" applyBorder="1" applyAlignment="1" applyProtection="1">
      <alignment horizontal="center" vertical="center" wrapText="1"/>
      <protection/>
    </xf>
    <xf numFmtId="0" fontId="23" fillId="0" borderId="0" xfId="23" applyFont="1" applyFill="1" applyBorder="1" applyAlignment="1" applyProtection="1">
      <alignment horizontal="center" vertical="center" wrapText="1"/>
      <protection/>
    </xf>
    <xf numFmtId="0" fontId="23" fillId="0" borderId="17" xfId="23" applyFont="1" applyFill="1" applyBorder="1" applyAlignment="1" applyProtection="1">
      <alignment horizontal="center" vertical="center" wrapText="1"/>
      <protection/>
    </xf>
    <xf numFmtId="0" fontId="24" fillId="0" borderId="0" xfId="22" applyFont="1" applyFill="1" applyBorder="1" applyAlignment="1" applyProtection="1">
      <alignment horizontal="left" vertical="center" wrapText="1"/>
      <protection/>
    </xf>
    <xf numFmtId="0" fontId="9" fillId="19" borderId="1" xfId="23" applyFont="1" applyFill="1" applyBorder="1" applyAlignment="1" applyProtection="1">
      <alignment horizontal="center" vertical="center" wrapText="1"/>
      <protection/>
    </xf>
    <xf numFmtId="0" fontId="35" fillId="0" borderId="61" xfId="0" applyFont="1" applyBorder="1" applyAlignment="1">
      <alignment horizontal="justify" vertical="center" wrapText="1"/>
    </xf>
    <xf numFmtId="0" fontId="35" fillId="0" borderId="35" xfId="0" applyFont="1" applyBorder="1" applyAlignment="1">
      <alignment horizontal="justify" vertical="center" wrapText="1"/>
    </xf>
    <xf numFmtId="0" fontId="35" fillId="0" borderId="51" xfId="0" applyFont="1" applyBorder="1" applyAlignment="1">
      <alignment vertical="center" wrapText="1"/>
    </xf>
    <xf numFmtId="0" fontId="35" fillId="0" borderId="57" xfId="0" applyFont="1" applyBorder="1" applyAlignment="1">
      <alignment vertical="center" wrapText="1"/>
    </xf>
    <xf numFmtId="0" fontId="35" fillId="0" borderId="55"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56" xfId="0" applyFont="1" applyBorder="1" applyAlignment="1">
      <alignment horizontal="center" vertical="center" wrapText="1"/>
    </xf>
    <xf numFmtId="0" fontId="35" fillId="0" borderId="61"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5"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52" xfId="0" applyFont="1" applyBorder="1" applyAlignment="1">
      <alignment horizontal="center" vertical="center" wrapText="1"/>
    </xf>
    <xf numFmtId="0" fontId="34" fillId="0" borderId="57" xfId="0" applyFont="1" applyBorder="1" applyAlignment="1">
      <alignment horizontal="center" vertical="center" wrapText="1"/>
    </xf>
    <xf numFmtId="0" fontId="35" fillId="0" borderId="61" xfId="0" applyFont="1" applyBorder="1" applyAlignment="1">
      <alignment vertical="center" wrapText="1"/>
    </xf>
    <xf numFmtId="0" fontId="35" fillId="0" borderId="53" xfId="0" applyFont="1" applyBorder="1" applyAlignment="1">
      <alignment vertical="center" wrapText="1"/>
    </xf>
    <xf numFmtId="0" fontId="35" fillId="0" borderId="35" xfId="0" applyFont="1" applyBorder="1" applyAlignment="1">
      <alignment vertical="center" wrapText="1"/>
    </xf>
    <xf numFmtId="0" fontId="35" fillId="0" borderId="51" xfId="0" applyFont="1" applyBorder="1" applyAlignment="1">
      <alignment horizontal="justify" vertical="center" wrapText="1"/>
    </xf>
    <xf numFmtId="0" fontId="35" fillId="0" borderId="57" xfId="0" applyFont="1" applyBorder="1" applyAlignment="1">
      <alignment horizontal="justify" vertical="center" wrapText="1"/>
    </xf>
  </cellXfs>
  <cellStyles count="12">
    <cellStyle name="Normal" xfId="0" builtinId="0"/>
    <cellStyle name="Percent" xfId="15" builtinId="5"/>
    <cellStyle name="Currency" xfId="16" builtinId="4"/>
    <cellStyle name="Currency [0]" xfId="17" builtinId="7"/>
    <cellStyle name="Comma" xfId="18" builtinId="3"/>
    <cellStyle name="Comma [0]" xfId="19" builtinId="6"/>
    <cellStyle name="Postotak" xfId="20" builtinId="5"/>
    <cellStyle name="Hiperveza" xfId="21" builtinId="8"/>
    <cellStyle name="Normal 2" xfId="22"/>
    <cellStyle name="Normal 3" xfId="23"/>
    <cellStyle name="Normal 4" xfId="24"/>
    <cellStyle name="Obično 10" xfId="2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9" Type="http://schemas.openxmlformats.org/officeDocument/2006/relationships/customXml" Target="../customXml/item2.xml" /><Relationship Id="rId3" Type="http://schemas.openxmlformats.org/officeDocument/2006/relationships/worksheet" Target="worksheets/sheet1.xml" /><Relationship Id="rId8" Type="http://schemas.openxmlformats.org/officeDocument/2006/relationships/customXml" Target="../customXml/item1.xml" /><Relationship Id="rId2" Type="http://schemas.openxmlformats.org/officeDocument/2006/relationships/styles" Target="styles.xml" /><Relationship Id="rId7" Type="http://schemas.openxmlformats.org/officeDocument/2006/relationships/sharedStrings" Target="sharedStrings.xml" /><Relationship Id="rId10" Type="http://schemas.openxmlformats.org/officeDocument/2006/relationships/customXml" Target="../customXml/item3.xml" /><Relationship Id="rId11" Type="http://schemas.openxmlformats.org/officeDocument/2006/relationships/externalLink" Target="externalLinks/externalLink1.xml" /><Relationship Id="rId1" Type="http://schemas.openxmlformats.org/officeDocument/2006/relationships/theme" Target="theme/theme1.xml" /><Relationship Id="rId4" Type="http://schemas.openxmlformats.org/officeDocument/2006/relationships/worksheet" Target="worksheets/sheet2.xml" /><Relationship Id="rId5" Type="http://schemas.openxmlformats.org/officeDocument/2006/relationships/worksheet" Target="worksheets/sheet3.xml" /><Relationship Id="rId12" Type="http://schemas.openxmlformats.org/officeDocument/2006/relationships/calcChain" Target="calcChain.xml" /><Relationship Id="rId6" Type="http://schemas.openxmlformats.org/officeDocument/2006/relationships/worksheet" Target="worksheets/sheet4.xml" /></Relationships>
</file>

<file path=xl/drawings/_rels/drawing1.xml.rels><?xml version="1.0" encoding="UTF-8" standalone="yes"?><Relationships xmlns="http://schemas.openxmlformats.org/package/2006/relationships"><Relationship Id="rId1" Type="http://schemas.openxmlformats.org/officeDocument/2006/relationships/image" Target="../media/image2.png" /><Relationship Id="rId2" Type="http://schemas.openxmlformats.org/officeDocument/2006/relationships/image" Target="../media/image1.png" /><Relationship Id="rId3" Type="http://schemas.openxmlformats.org/officeDocument/2006/relationships/image" Target="../media/image3.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editAs="oneCell">
    <xdr:from>
      <xdr:col>12</xdr:col>
      <xdr:colOff>19050</xdr:colOff>
      <xdr:row>1</xdr:row>
      <xdr:rowOff>38101</xdr:rowOff>
    </xdr:from>
    <xdr:to>
      <xdr:col>20</xdr:col>
      <xdr:colOff>478801</xdr:colOff>
      <xdr:row>15</xdr:row>
      <xdr:rowOff>190500</xdr:rowOff>
    </xdr:to>
    <xdr:pic>
      <xdr:nvPicPr>
        <xdr:cNvPr id="2" name="Picture 1"/>
        <xdr:cNvPicPr>
          <a:picLocks noChangeArrowheads="1" noChangeAspect="1"/>
        </xdr:cNvPicPr>
      </xdr:nvPicPr>
      <xdr:blipFill>
        <a:blip r:embed="rId1">
          <a:extLst>
            <a:ext uri="{28A0092B-C50C-407E-A947-70E740481C1C}">
              <a14:useLocalDpi xmlns:a14="http://schemas.microsoft.com/office/drawing/2010/main"/>
            </a:ext>
          </a:extLst>
        </a:blip>
        <a:stretch>
          <a:fillRect/>
        </a:stretch>
      </xdr:blipFill>
      <xdr:spPr bwMode="auto">
        <a:xfrm>
          <a:off x="9315450" y="447675"/>
          <a:ext cx="5334000" cy="2762250"/>
        </a:xfrm>
        <a:prstGeom prst="rect"/>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47625</xdr:colOff>
      <xdr:row>18</xdr:row>
      <xdr:rowOff>95250</xdr:rowOff>
    </xdr:from>
    <xdr:to>
      <xdr:col>18</xdr:col>
      <xdr:colOff>474101</xdr:colOff>
      <xdr:row>26</xdr:row>
      <xdr:rowOff>19050</xdr:rowOff>
    </xdr:to>
    <xdr:pic>
      <xdr:nvPicPr>
        <xdr:cNvPr id="3" name="Picture 2"/>
        <xdr:cNvPicPr>
          <a:picLocks noChangeArrowheads="1" noChangeAspect="1"/>
        </xdr:cNvPicPr>
      </xdr:nvPicPr>
      <xdr:blipFill>
        <a:blip r:embed="rId2">
          <a:extLst>
            <a:ext uri="{28A0092B-C50C-407E-A947-70E740481C1C}">
              <a14:useLocalDpi xmlns:a14="http://schemas.microsoft.com/office/drawing/2010/main"/>
            </a:ext>
          </a:extLst>
        </a:blip>
        <a:stretch>
          <a:fillRect/>
        </a:stretch>
      </xdr:blipFill>
      <xdr:spPr bwMode="auto">
        <a:xfrm>
          <a:off x="9344025" y="3800475"/>
          <a:ext cx="4086225" cy="3171825"/>
        </a:xfrm>
        <a:prstGeom prst="rect"/>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33862</xdr:colOff>
      <xdr:row>18</xdr:row>
      <xdr:rowOff>92269</xdr:rowOff>
    </xdr:from>
    <xdr:to>
      <xdr:col>25</xdr:col>
      <xdr:colOff>491626</xdr:colOff>
      <xdr:row>26</xdr:row>
      <xdr:rowOff>0</xdr:rowOff>
    </xdr:to>
    <xdr:pic>
      <xdr:nvPicPr>
        <xdr:cNvPr id="4" name="Picture 3"/>
        <xdr:cNvPicPr>
          <a:picLocks noChangeArrowheads="1" noChangeAspect="1"/>
        </xdr:cNvPicPr>
      </xdr:nvPicPr>
      <xdr:blipFill>
        <a:blip r:embed="rId3">
          <a:extLst>
            <a:ext uri="{28A0092B-C50C-407E-A947-70E740481C1C}">
              <a14:useLocalDpi xmlns:a14="http://schemas.microsoft.com/office/drawing/2010/main"/>
            </a:ext>
          </a:extLst>
        </a:blip>
        <a:stretch>
          <a:fillRect/>
        </a:stretch>
      </xdr:blipFill>
      <xdr:spPr bwMode="auto">
        <a:xfrm>
          <a:off x="13601700" y="3800475"/>
          <a:ext cx="4114800" cy="3152775"/>
        </a:xfrm>
        <a:prstGeom prst="rect"/>
        <a:noFill/>
        <a:ln>
          <a:solidFill>
            <a:schemeClr val="accent1"/>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Relationships xmlns="http://schemas.openxmlformats.org/package/2006/relationships"><Relationship Id="rId1" Type="http://schemas.microsoft.com/office/2006/relationships/xlExternalLinkPath/xlPathMissing" Target="PLAN%20NABAVE-TTIP"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www.ecb.europa.eu/stats/policy_and_exchange_rates/euro_reference_exchange_rates/html/index.en.html" TargetMode="External" /><Relationship Id="rId2" Type="http://schemas.openxmlformats.org/officeDocument/2006/relationships/hyperlink" Target="http://www.ecb.europa.eu/stats/policy_and_exchange_rates/euro_reference_exchange_rates/html/index.en.html" TargetMode="External" /><Relationship Id="rId3" Type="http://schemas.openxmlformats.org/officeDocument/2006/relationships/printerSettings" Target="../printerSettings/printerSettings1.bin"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2.bin"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61499f8-70a9-4329-88a7-f48219804be7}">
  <sheetPr codeName="Sheet1">
    <tabColor theme="9" tint="-0.4999699890613556"/>
    <pageSetUpPr fitToPage="1"/>
  </sheetPr>
  <dimension ref="A1:AH116"/>
  <sheetViews>
    <sheetView showGridLines="0" tabSelected="1" zoomScaleSheetLayoutView="65" workbookViewId="0" topLeftCell="A110">
      <selection pane="topLeft" activeCell="B112" sqref="B112:E112"/>
    </sheetView>
  </sheetViews>
  <sheetFormatPr defaultRowHeight="28.5"/>
  <cols>
    <col min="1" max="1" width="8.571428571428571" style="4" customWidth="1"/>
    <col min="2" max="2" width="79.42857142857143" style="1" customWidth="1"/>
    <col min="3" max="3" width="22" style="1" bestFit="1" customWidth="1"/>
    <col min="4" max="4" width="30.857142857142858" style="1" customWidth="1"/>
    <col min="5" max="5" width="27" style="1" customWidth="1"/>
    <col min="6" max="6" width="25.285714285714285" style="2" customWidth="1"/>
    <col min="7" max="7" width="18.857142857142858" style="1" bestFit="1" customWidth="1"/>
    <col min="8" max="8" width="15.714285714285714" style="1" bestFit="1" customWidth="1"/>
    <col min="9" max="9" width="15.285714285714286" style="1" bestFit="1" customWidth="1"/>
    <col min="10" max="10" width="15" style="1" bestFit="1" customWidth="1"/>
    <col min="11" max="11" width="26.857142857142858" style="3" customWidth="1"/>
    <col min="12" max="12" width="26.285714285714285" style="3" hidden="1" customWidth="1"/>
    <col min="13" max="13" width="57.42857142857143" style="3" customWidth="1"/>
    <col min="14" max="14" width="22" style="3" customWidth="1"/>
    <col min="15" max="17" width="25.857142857142858" style="3" customWidth="1"/>
    <col min="18" max="18" width="20.142857142857142" style="3" customWidth="1"/>
    <col min="19" max="19" width="13.142857142857142" style="1" hidden="1" customWidth="1"/>
    <col min="20" max="20" width="8.142857142857142" style="1" hidden="1" customWidth="1"/>
    <col min="21" max="21" width="8" style="1" hidden="1" customWidth="1"/>
    <col min="22" max="22" width="14.285714285714286" style="1" hidden="1" customWidth="1"/>
    <col min="23" max="23" width="20.285714285714285" style="1" hidden="1" customWidth="1"/>
    <col min="24" max="24" width="0.14285714285714285" style="1" customWidth="1"/>
    <col min="25" max="25" width="0.14285714285714285" style="1" hidden="1" customWidth="1"/>
    <col min="26" max="27" width="11.714285714285714" style="1" bestFit="1" customWidth="1"/>
    <col min="28" max="28" width="9.142857142857142" style="1"/>
    <col min="29" max="29" width="9.714285714285714" style="1" bestFit="1" customWidth="1"/>
    <col min="30" max="30" width="10.714285714285714" style="1" bestFit="1" customWidth="1"/>
    <col min="31" max="33" width="9.142857142857142" style="1"/>
    <col min="34" max="34" width="28.571428571428573" style="1" hidden="1" customWidth="1"/>
    <col min="35" max="16384" width="9.142857142857142" style="1"/>
  </cols>
  <sheetData>
    <row r="1" spans="1:25" ht="93" customHeight="1" thickBot="1">
      <c r="A1" s="31" t="s">
        <v>28</v>
      </c>
      <c r="B1" s="328" t="s">
        <v>448</v>
      </c>
      <c r="C1" s="329"/>
      <c r="D1" s="329"/>
      <c r="E1" s="329"/>
      <c r="F1" s="330"/>
      <c r="G1" s="317" t="s">
        <v>447</v>
      </c>
      <c r="H1" s="318"/>
      <c r="I1" s="318"/>
      <c r="J1" s="318"/>
      <c r="K1" s="318"/>
      <c r="L1" s="318"/>
      <c r="M1" s="318"/>
      <c r="N1" s="318"/>
      <c r="O1" s="318"/>
      <c r="P1" s="318"/>
      <c r="Q1" s="318"/>
      <c r="R1" s="319"/>
      <c r="S1" s="302" t="s">
        <v>49</v>
      </c>
      <c r="T1" s="303"/>
      <c r="U1" s="303"/>
      <c r="V1" s="303"/>
      <c r="W1" s="303"/>
      <c r="X1" s="304"/>
      <c r="Y1" s="233"/>
    </row>
    <row r="2" spans="1:25" ht="118.5" customHeight="1" thickBot="1">
      <c r="A2" s="32"/>
      <c r="B2" s="200" t="s">
        <v>35</v>
      </c>
      <c r="C2" s="201" t="s">
        <v>27</v>
      </c>
      <c r="D2" s="202" t="s">
        <v>433</v>
      </c>
      <c r="E2" s="202" t="s">
        <v>446</v>
      </c>
      <c r="F2" s="203" t="s">
        <v>464</v>
      </c>
      <c r="G2" s="205" t="s">
        <v>26</v>
      </c>
      <c r="H2" s="206" t="s">
        <v>17</v>
      </c>
      <c r="I2" s="206" t="s">
        <v>18</v>
      </c>
      <c r="J2" s="206" t="s">
        <v>19</v>
      </c>
      <c r="K2" s="207" t="s">
        <v>440</v>
      </c>
      <c r="L2" s="264" t="s">
        <v>453</v>
      </c>
      <c r="M2" s="208" t="s">
        <v>451</v>
      </c>
      <c r="N2" s="208" t="s">
        <v>441</v>
      </c>
      <c r="O2" s="208" t="s">
        <v>442</v>
      </c>
      <c r="P2" s="208" t="s">
        <v>443</v>
      </c>
      <c r="Q2" s="208" t="s">
        <v>444</v>
      </c>
      <c r="R2" s="208" t="s">
        <v>445</v>
      </c>
      <c r="S2" s="87" t="s">
        <v>45</v>
      </c>
      <c r="T2" s="88" t="s">
        <v>46</v>
      </c>
      <c r="U2" s="88" t="s">
        <v>47</v>
      </c>
      <c r="V2" s="88" t="s">
        <v>48</v>
      </c>
      <c r="W2" s="89" t="s">
        <v>71</v>
      </c>
      <c r="X2" s="90" t="s">
        <v>72</v>
      </c>
      <c r="Y2" s="234"/>
    </row>
    <row r="3" spans="1:25" ht="24.75" customHeight="1" thickBot="1">
      <c r="A3" s="216">
        <v>1</v>
      </c>
      <c r="B3" s="217">
        <v>2</v>
      </c>
      <c r="C3" s="217">
        <v>3</v>
      </c>
      <c r="D3" s="217">
        <v>4</v>
      </c>
      <c r="E3" s="217">
        <v>5</v>
      </c>
      <c r="F3" s="218">
        <v>6</v>
      </c>
      <c r="G3" s="216">
        <v>7</v>
      </c>
      <c r="H3" s="217">
        <v>8</v>
      </c>
      <c r="I3" s="217">
        <v>9</v>
      </c>
      <c r="J3" s="217">
        <v>10</v>
      </c>
      <c r="K3" s="217">
        <v>11</v>
      </c>
      <c r="L3" s="217"/>
      <c r="M3" s="217">
        <v>12</v>
      </c>
      <c r="N3" s="217">
        <v>13</v>
      </c>
      <c r="O3" s="217">
        <v>14</v>
      </c>
      <c r="P3" s="217">
        <v>15</v>
      </c>
      <c r="Q3" s="217">
        <v>16</v>
      </c>
      <c r="R3" s="218">
        <v>17</v>
      </c>
      <c r="S3" s="179"/>
      <c r="T3" s="179"/>
      <c r="U3" s="179"/>
      <c r="V3" s="180"/>
      <c r="W3" s="181"/>
      <c r="X3" s="182"/>
      <c r="Y3" s="234"/>
    </row>
    <row r="4" spans="1:27" ht="44.25" customHeight="1">
      <c r="A4" s="33" t="s">
        <v>0</v>
      </c>
      <c r="B4" s="204" t="s">
        <v>68</v>
      </c>
      <c r="C4" s="320"/>
      <c r="D4" s="321"/>
      <c r="E4" s="322"/>
      <c r="F4" s="37">
        <f>SUM(F6:F69)</f>
        <v>0</v>
      </c>
      <c r="G4" s="291"/>
      <c r="H4" s="292"/>
      <c r="I4" s="292"/>
      <c r="J4" s="293"/>
      <c r="K4" s="34">
        <f>SUM(K6:K69)</f>
        <v>0</v>
      </c>
      <c r="L4" s="243"/>
      <c r="M4" s="243"/>
      <c r="N4" s="240"/>
      <c r="O4" s="241"/>
      <c r="P4" s="241"/>
      <c r="Q4" s="241"/>
      <c r="R4" s="60">
        <f>SUM(R5:R69)</f>
        <v>0</v>
      </c>
      <c r="S4" s="212"/>
      <c r="T4" s="35"/>
      <c r="U4" s="35"/>
      <c r="V4" s="36"/>
      <c r="W4" s="34">
        <f>SUM(W6:W69)</f>
        <v>0</v>
      </c>
      <c r="X4" s="34">
        <f>SUM(X6:X69)</f>
        <v>0</v>
      </c>
      <c r="Y4" s="235"/>
      <c r="Z4" s="3"/>
      <c r="AA4" s="3"/>
    </row>
    <row r="5" spans="1:25" s="133" customFormat="1" ht="47.25" customHeight="1">
      <c r="A5" s="138"/>
      <c r="B5" s="288" t="s">
        <v>78</v>
      </c>
      <c r="C5" s="289"/>
      <c r="D5" s="289"/>
      <c r="E5" s="289"/>
      <c r="F5" s="290"/>
      <c r="G5" s="135"/>
      <c r="H5" s="136"/>
      <c r="I5" s="136"/>
      <c r="J5" s="136"/>
      <c r="K5" s="134"/>
      <c r="L5" s="134"/>
      <c r="M5" s="134"/>
      <c r="N5" s="134"/>
      <c r="O5" s="134"/>
      <c r="P5" s="134"/>
      <c r="Q5" s="134"/>
      <c r="R5" s="137"/>
      <c r="S5" s="213"/>
      <c r="T5" s="136"/>
      <c r="U5" s="136"/>
      <c r="V5" s="136"/>
      <c r="W5" s="134"/>
      <c r="X5" s="137"/>
      <c r="Y5" s="236"/>
    </row>
    <row r="6" spans="1:27" ht="48" customHeight="1">
      <c r="A6" s="38"/>
      <c r="B6" s="21" t="str">
        <f>LPT!B6</f>
        <v>Objekata za životinje uključujući vanjsku i unutarnju infrastrukturu u sklopu poljoprivrednog gospodarstva</v>
      </c>
      <c r="C6" s="17"/>
      <c r="D6" s="17"/>
      <c r="E6" s="17"/>
      <c r="F6" s="20"/>
      <c r="G6" s="19"/>
      <c r="H6" s="17"/>
      <c r="I6" s="17"/>
      <c r="J6" s="17"/>
      <c r="K6" s="18"/>
      <c r="L6" s="18"/>
      <c r="M6" s="18"/>
      <c r="N6" s="18"/>
      <c r="O6" s="18"/>
      <c r="P6" s="18"/>
      <c r="Q6" s="18"/>
      <c r="R6" s="20"/>
      <c r="S6" s="17"/>
      <c r="T6" s="17"/>
      <c r="U6" s="17"/>
      <c r="V6" s="17"/>
      <c r="W6" s="18"/>
      <c r="X6" s="20"/>
      <c r="Y6" s="188"/>
      <c r="AA6" s="3"/>
    </row>
    <row r="7" spans="1:25" ht="28.5">
      <c r="A7" s="51"/>
      <c r="B7" s="145" t="s">
        <v>74</v>
      </c>
      <c r="C7" s="11"/>
      <c r="D7" s="175"/>
      <c r="E7" s="175"/>
      <c r="F7" s="13"/>
      <c r="G7" s="174"/>
      <c r="H7" s="175"/>
      <c r="I7" s="175"/>
      <c r="J7" s="175"/>
      <c r="K7" s="12"/>
      <c r="L7" s="12"/>
      <c r="M7" s="12"/>
      <c r="N7" s="12"/>
      <c r="O7" s="12"/>
      <c r="P7" s="12"/>
      <c r="Q7" s="12"/>
      <c r="R7" s="13"/>
      <c r="S7" s="175"/>
      <c r="T7" s="10"/>
      <c r="U7" s="10"/>
      <c r="V7" s="10"/>
      <c r="W7" s="12"/>
      <c r="X7" s="13"/>
      <c r="Y7" s="237"/>
    </row>
    <row r="8" spans="1:32" s="23" customFormat="1" ht="2.1" customHeight="1">
      <c r="A8" s="39"/>
      <c r="B8" s="40"/>
      <c r="C8" s="41"/>
      <c r="D8" s="41"/>
      <c r="E8" s="42"/>
      <c r="F8" s="226"/>
      <c r="G8" s="219"/>
      <c r="H8" s="43"/>
      <c r="I8" s="43"/>
      <c r="J8" s="43"/>
      <c r="K8" s="43"/>
      <c r="L8" s="43"/>
      <c r="M8" s="43"/>
      <c r="N8" s="43"/>
      <c r="O8" s="43"/>
      <c r="P8" s="43"/>
      <c r="Q8" s="43"/>
      <c r="R8" s="44"/>
      <c r="S8" s="43"/>
      <c r="T8" s="43"/>
      <c r="U8" s="43"/>
      <c r="V8" s="43"/>
      <c r="W8" s="43"/>
      <c r="X8" s="44"/>
      <c r="Y8" s="186"/>
      <c r="AD8" s="1"/>
      <c r="AE8" s="1"/>
      <c r="AF8" s="1"/>
    </row>
    <row r="9" spans="1:25" ht="28.5">
      <c r="A9" s="9"/>
      <c r="B9" s="96"/>
      <c r="C9" s="14"/>
      <c r="D9" s="5"/>
      <c r="E9" s="29"/>
      <c r="F9" s="7"/>
      <c r="G9" s="27"/>
      <c r="H9" s="14"/>
      <c r="I9" s="26"/>
      <c r="J9" s="28"/>
      <c r="K9" s="6"/>
      <c r="L9" s="150"/>
      <c r="M9" s="150">
        <f>K9*$K$106</f>
        <v>0</v>
      </c>
      <c r="N9" s="150"/>
      <c r="O9" s="6">
        <f>IF(M9+N9&gt;K9*$K$104,M9-((M9+N9)-(K9*$K$104)),M9)</f>
        <v>0</v>
      </c>
      <c r="P9" s="210">
        <v>0</v>
      </c>
      <c r="Q9" s="6">
        <f>ROUND(O9*P9,2)</f>
        <v>0</v>
      </c>
      <c r="R9" s="7">
        <f>O9-Q9</f>
        <v>0</v>
      </c>
      <c r="S9" s="209"/>
      <c r="T9" s="14"/>
      <c r="U9" s="91"/>
      <c r="V9" s="6"/>
      <c r="W9" s="6"/>
      <c r="X9" s="7"/>
      <c r="Y9" s="192"/>
    </row>
    <row r="10" spans="1:34" ht="28.5">
      <c r="A10" s="9"/>
      <c r="B10" s="96"/>
      <c r="C10" s="14"/>
      <c r="D10" s="5"/>
      <c r="E10" s="29"/>
      <c r="F10" s="7"/>
      <c r="G10" s="27"/>
      <c r="H10" s="232"/>
      <c r="I10" s="26"/>
      <c r="J10" s="28"/>
      <c r="K10" s="6"/>
      <c r="L10" s="150"/>
      <c r="M10" s="150">
        <f t="shared" si="0" ref="M10:M11">K10*$K$106</f>
        <v>0</v>
      </c>
      <c r="N10" s="150"/>
      <c r="O10" s="6">
        <f t="shared" si="1" ref="O10:O11">IF(M10+N10&gt;K10*$K$104,M10-((M10+N10)-(K10*$K$104)),M10)</f>
        <v>0</v>
      </c>
      <c r="P10" s="210">
        <v>0</v>
      </c>
      <c r="Q10" s="6">
        <f t="shared" si="2" ref="Q10:Q11">ROUND(O10*P10,2)</f>
        <v>0</v>
      </c>
      <c r="R10" s="7">
        <f t="shared" si="3" ref="R10:R15">O10-Q10</f>
        <v>0</v>
      </c>
      <c r="S10" s="209"/>
      <c r="T10" s="14"/>
      <c r="U10" s="91"/>
      <c r="V10" s="6"/>
      <c r="W10" s="6"/>
      <c r="X10" s="7"/>
      <c r="Y10" s="192"/>
      <c r="AH10" s="1" t="s">
        <v>458</v>
      </c>
    </row>
    <row r="11" spans="1:34" ht="28.5">
      <c r="A11" s="9"/>
      <c r="B11" s="96"/>
      <c r="C11" s="14"/>
      <c r="D11" s="5"/>
      <c r="E11" s="29"/>
      <c r="F11" s="7"/>
      <c r="G11" s="27"/>
      <c r="H11" s="14"/>
      <c r="I11" s="26"/>
      <c r="J11" s="28"/>
      <c r="K11" s="6"/>
      <c r="L11" s="150"/>
      <c r="M11" s="150">
        <f t="shared" si="0"/>
        <v>0</v>
      </c>
      <c r="N11" s="150"/>
      <c r="O11" s="6">
        <f t="shared" si="1"/>
        <v>0</v>
      </c>
      <c r="P11" s="210">
        <v>0</v>
      </c>
      <c r="Q11" s="6">
        <f t="shared" si="2"/>
        <v>0</v>
      </c>
      <c r="R11" s="7">
        <f t="shared" si="3"/>
        <v>0</v>
      </c>
      <c r="S11" s="209"/>
      <c r="T11" s="14"/>
      <c r="U11" s="91"/>
      <c r="V11" s="6"/>
      <c r="W11" s="6"/>
      <c r="X11" s="7"/>
      <c r="Y11" s="192"/>
      <c r="AH11" s="1" t="s">
        <v>459</v>
      </c>
    </row>
    <row r="12" spans="1:34" ht="28.5">
      <c r="A12" s="51"/>
      <c r="B12" s="24" t="s">
        <v>31</v>
      </c>
      <c r="C12" s="11"/>
      <c r="D12" s="175"/>
      <c r="E12" s="175"/>
      <c r="F12" s="13"/>
      <c r="G12" s="174"/>
      <c r="H12" s="175"/>
      <c r="I12" s="175"/>
      <c r="J12" s="175"/>
      <c r="K12" s="12"/>
      <c r="L12" s="12"/>
      <c r="M12" s="12"/>
      <c r="N12" s="12"/>
      <c r="O12" s="12"/>
      <c r="P12" s="12"/>
      <c r="Q12" s="12"/>
      <c r="R12" s="13"/>
      <c r="S12" s="175"/>
      <c r="T12" s="10"/>
      <c r="U12" s="10"/>
      <c r="V12" s="10"/>
      <c r="W12" s="12"/>
      <c r="X12" s="13"/>
      <c r="Y12" s="237"/>
      <c r="AH12" s="1" t="s">
        <v>460</v>
      </c>
    </row>
    <row r="13" spans="1:27" ht="28.5">
      <c r="A13" s="9"/>
      <c r="B13" s="96"/>
      <c r="C13" s="14"/>
      <c r="D13" s="5"/>
      <c r="E13" s="29"/>
      <c r="F13" s="7"/>
      <c r="G13" s="27"/>
      <c r="H13" s="14"/>
      <c r="I13" s="26"/>
      <c r="J13" s="28"/>
      <c r="K13" s="6"/>
      <c r="L13" s="150"/>
      <c r="M13" s="150">
        <f>K13*$K$106</f>
        <v>0</v>
      </c>
      <c r="N13" s="150"/>
      <c r="O13" s="6">
        <f>IF(M13+N13&gt;K13*$K$104,M13-((M13+N13)-(K13*$K$104)),M13)</f>
        <v>0</v>
      </c>
      <c r="P13" s="210">
        <v>0</v>
      </c>
      <c r="Q13" s="6">
        <f>ROUND(O13*P13,2)</f>
        <v>0</v>
      </c>
      <c r="R13" s="7">
        <f t="shared" si="3"/>
        <v>0</v>
      </c>
      <c r="S13" s="209"/>
      <c r="T13" s="14"/>
      <c r="U13" s="91"/>
      <c r="V13" s="6"/>
      <c r="W13" s="6"/>
      <c r="X13" s="7"/>
      <c r="Y13" s="192"/>
      <c r="AA13" s="3"/>
    </row>
    <row r="14" spans="1:25" ht="28.5">
      <c r="A14" s="9"/>
      <c r="B14" s="96"/>
      <c r="C14" s="14"/>
      <c r="D14" s="5"/>
      <c r="E14" s="29"/>
      <c r="F14" s="7"/>
      <c r="G14" s="27"/>
      <c r="H14" s="14"/>
      <c r="I14" s="26"/>
      <c r="J14" s="28"/>
      <c r="K14" s="6"/>
      <c r="L14" s="150"/>
      <c r="M14" s="150">
        <f t="shared" si="4" ref="M14:M15">K14*$K$106</f>
        <v>0</v>
      </c>
      <c r="N14" s="150"/>
      <c r="O14" s="6">
        <f t="shared" si="5" ref="O14:O15">IF(M14+N14&gt;K14*$K$104,M14-((M14+N14)-(K14*$K$104)),M14)</f>
        <v>0</v>
      </c>
      <c r="P14" s="210">
        <v>0</v>
      </c>
      <c r="Q14" s="6">
        <f>ROUND(O14*P14,2)</f>
        <v>0</v>
      </c>
      <c r="R14" s="7">
        <f t="shared" si="3"/>
        <v>0</v>
      </c>
      <c r="S14" s="209"/>
      <c r="T14" s="14"/>
      <c r="U14" s="91"/>
      <c r="V14" s="6"/>
      <c r="W14" s="6"/>
      <c r="X14" s="7"/>
      <c r="Y14" s="192"/>
    </row>
    <row r="15" spans="1:25" ht="28.5">
      <c r="A15" s="9"/>
      <c r="B15" s="96"/>
      <c r="C15" s="14"/>
      <c r="D15" s="5"/>
      <c r="E15" s="29"/>
      <c r="F15" s="7"/>
      <c r="G15" s="27"/>
      <c r="H15" s="14"/>
      <c r="I15" s="26"/>
      <c r="J15" s="28"/>
      <c r="K15" s="6"/>
      <c r="L15" s="150"/>
      <c r="M15" s="150">
        <f t="shared" si="4"/>
        <v>0</v>
      </c>
      <c r="N15" s="150"/>
      <c r="O15" s="6">
        <f t="shared" si="5"/>
        <v>0</v>
      </c>
      <c r="P15" s="210">
        <v>0</v>
      </c>
      <c r="Q15" s="6">
        <f>ROUND(O15*P15,2)</f>
        <v>0</v>
      </c>
      <c r="R15" s="7">
        <f t="shared" si="3"/>
        <v>0</v>
      </c>
      <c r="S15" s="209"/>
      <c r="T15" s="14"/>
      <c r="U15" s="91"/>
      <c r="V15" s="6"/>
      <c r="W15" s="6"/>
      <c r="X15" s="7"/>
      <c r="Y15" s="192"/>
    </row>
    <row r="16" spans="1:25" ht="48" customHeight="1">
      <c r="A16" s="38"/>
      <c r="B16" s="21" t="str">
        <f>LPT!B74</f>
        <v>Zatvorenih/zaštićenih prostora i objekata za uzgoj jednogodišnjeg i višegodišnjeg bilja, sjemena i sadnog materijala i gljiva sa pripadajućom opremom i infrastrukturom u sklopu poljoprivrednog gospodarstva</v>
      </c>
      <c r="C16" s="17"/>
      <c r="D16" s="17"/>
      <c r="E16" s="17"/>
      <c r="F16" s="20"/>
      <c r="G16" s="19"/>
      <c r="H16" s="17"/>
      <c r="I16" s="17"/>
      <c r="J16" s="17"/>
      <c r="K16" s="18"/>
      <c r="L16" s="18"/>
      <c r="M16" s="18"/>
      <c r="N16" s="18"/>
      <c r="O16" s="18"/>
      <c r="P16" s="18"/>
      <c r="Q16" s="18"/>
      <c r="R16" s="20"/>
      <c r="S16" s="17"/>
      <c r="T16" s="17"/>
      <c r="U16" s="17"/>
      <c r="V16" s="17"/>
      <c r="W16" s="18"/>
      <c r="X16" s="20"/>
      <c r="Y16" s="188"/>
    </row>
    <row r="17" spans="1:25" ht="28.5">
      <c r="A17" s="51"/>
      <c r="B17" s="24" t="s">
        <v>77</v>
      </c>
      <c r="C17" s="11"/>
      <c r="D17" s="175"/>
      <c r="E17" s="175"/>
      <c r="F17" s="13"/>
      <c r="G17" s="174"/>
      <c r="H17" s="175"/>
      <c r="I17" s="175"/>
      <c r="J17" s="175"/>
      <c r="K17" s="12"/>
      <c r="L17" s="12"/>
      <c r="M17" s="12"/>
      <c r="N17" s="12"/>
      <c r="O17" s="12"/>
      <c r="P17" s="12"/>
      <c r="Q17" s="12"/>
      <c r="R17" s="13"/>
      <c r="S17" s="175"/>
      <c r="T17" s="10"/>
      <c r="U17" s="10"/>
      <c r="V17" s="10"/>
      <c r="W17" s="12"/>
      <c r="X17" s="13"/>
      <c r="Y17" s="237"/>
    </row>
    <row r="18" spans="1:25" ht="28.5">
      <c r="A18" s="51"/>
      <c r="B18" s="96"/>
      <c r="C18" s="8"/>
      <c r="D18" s="46"/>
      <c r="E18" s="29"/>
      <c r="F18" s="7"/>
      <c r="G18" s="27"/>
      <c r="H18" s="14"/>
      <c r="I18" s="26"/>
      <c r="J18" s="28"/>
      <c r="K18" s="6"/>
      <c r="L18" s="150"/>
      <c r="M18" s="150">
        <f>K18*$K$106</f>
        <v>0</v>
      </c>
      <c r="N18" s="150"/>
      <c r="O18" s="6">
        <f>IF(M18+N18&gt;K18*$K$104,M18-((M18+N18)-(K18*$K$104)),M18)</f>
        <v>0</v>
      </c>
      <c r="P18" s="210">
        <v>0</v>
      </c>
      <c r="Q18" s="6">
        <f>ROUND(O18*P18,2)</f>
        <v>0</v>
      </c>
      <c r="R18" s="7">
        <f t="shared" si="6" ref="R18:R24">O18-Q18</f>
        <v>0</v>
      </c>
      <c r="S18" s="209"/>
      <c r="T18" s="14"/>
      <c r="U18" s="91"/>
      <c r="V18" s="6"/>
      <c r="W18" s="6"/>
      <c r="X18" s="7"/>
      <c r="Y18" s="192"/>
    </row>
    <row r="19" spans="1:25" ht="28.5">
      <c r="A19" s="51"/>
      <c r="B19" s="96"/>
      <c r="C19" s="8"/>
      <c r="D19" s="46"/>
      <c r="E19" s="29"/>
      <c r="F19" s="7"/>
      <c r="G19" s="27"/>
      <c r="H19" s="14"/>
      <c r="I19" s="26"/>
      <c r="J19" s="28"/>
      <c r="K19" s="6"/>
      <c r="L19" s="150"/>
      <c r="M19" s="150">
        <f t="shared" si="7" ref="M19:M20">K19*$K$106</f>
        <v>0</v>
      </c>
      <c r="N19" s="150"/>
      <c r="O19" s="6">
        <f t="shared" si="8" ref="O19:O20">IF(M19+N19&gt;K19*$K$104,M19-((M19+N19)-(K19*$K$104)),M19)</f>
        <v>0</v>
      </c>
      <c r="P19" s="210">
        <v>0</v>
      </c>
      <c r="Q19" s="6">
        <f>ROUND(O19*P19,2)</f>
        <v>0</v>
      </c>
      <c r="R19" s="7">
        <f t="shared" si="6"/>
        <v>0</v>
      </c>
      <c r="S19" s="209"/>
      <c r="T19" s="14"/>
      <c r="U19" s="91"/>
      <c r="V19" s="6"/>
      <c r="W19" s="6"/>
      <c r="X19" s="7"/>
      <c r="Y19" s="192"/>
    </row>
    <row r="20" spans="1:25" ht="28.5">
      <c r="A20" s="9"/>
      <c r="B20" s="96"/>
      <c r="C20" s="14"/>
      <c r="D20" s="5"/>
      <c r="E20" s="29"/>
      <c r="F20" s="7"/>
      <c r="G20" s="27"/>
      <c r="H20" s="14"/>
      <c r="I20" s="26"/>
      <c r="J20" s="28"/>
      <c r="K20" s="6"/>
      <c r="L20" s="150"/>
      <c r="M20" s="150">
        <f t="shared" si="7"/>
        <v>0</v>
      </c>
      <c r="N20" s="150"/>
      <c r="O20" s="6">
        <f t="shared" si="8"/>
        <v>0</v>
      </c>
      <c r="P20" s="210">
        <v>0</v>
      </c>
      <c r="Q20" s="6">
        <f>ROUND(O20*P20,2)</f>
        <v>0</v>
      </c>
      <c r="R20" s="7">
        <f t="shared" si="6"/>
        <v>0</v>
      </c>
      <c r="S20" s="209"/>
      <c r="T20" s="14"/>
      <c r="U20" s="91"/>
      <c r="V20" s="6"/>
      <c r="W20" s="6"/>
      <c r="X20" s="7"/>
      <c r="Y20" s="192"/>
    </row>
    <row r="21" spans="1:25" ht="28.5">
      <c r="A21" s="51"/>
      <c r="B21" s="24" t="s">
        <v>31</v>
      </c>
      <c r="C21" s="11"/>
      <c r="D21" s="175"/>
      <c r="E21" s="175"/>
      <c r="F21" s="13"/>
      <c r="G21" s="174"/>
      <c r="H21" s="175"/>
      <c r="I21" s="175"/>
      <c r="J21" s="175"/>
      <c r="K21" s="12"/>
      <c r="L21" s="12"/>
      <c r="M21" s="12"/>
      <c r="N21" s="12"/>
      <c r="O21" s="12"/>
      <c r="P21" s="12"/>
      <c r="Q21" s="12"/>
      <c r="R21" s="13"/>
      <c r="S21" s="175"/>
      <c r="T21" s="10"/>
      <c r="U21" s="10"/>
      <c r="V21" s="10"/>
      <c r="W21" s="12"/>
      <c r="X21" s="13"/>
      <c r="Y21" s="237"/>
    </row>
    <row r="22" spans="1:25" ht="28.5">
      <c r="A22" s="9"/>
      <c r="B22" s="96"/>
      <c r="C22" s="14"/>
      <c r="D22" s="5"/>
      <c r="E22" s="29"/>
      <c r="F22" s="7"/>
      <c r="G22" s="27"/>
      <c r="H22" s="14"/>
      <c r="I22" s="26"/>
      <c r="J22" s="28"/>
      <c r="K22" s="6"/>
      <c r="L22" s="150"/>
      <c r="M22" s="150">
        <f>K22*$K$106</f>
        <v>0</v>
      </c>
      <c r="N22" s="150"/>
      <c r="O22" s="6">
        <f>IF(M22+N22&gt;K22*$K$104,M22-((M22+N22)-(K22*$K$104)),M22)</f>
        <v>0</v>
      </c>
      <c r="P22" s="210">
        <v>0</v>
      </c>
      <c r="Q22" s="6">
        <f>ROUND(O22*P22,2)</f>
        <v>0</v>
      </c>
      <c r="R22" s="7">
        <f t="shared" si="6"/>
        <v>0</v>
      </c>
      <c r="S22" s="209"/>
      <c r="T22" s="14"/>
      <c r="U22" s="91"/>
      <c r="V22" s="6"/>
      <c r="W22" s="6"/>
      <c r="X22" s="7"/>
      <c r="Y22" s="192"/>
    </row>
    <row r="23" spans="1:25" ht="28.5">
      <c r="A23" s="9"/>
      <c r="B23" s="96"/>
      <c r="C23" s="14"/>
      <c r="D23" s="5"/>
      <c r="E23" s="29"/>
      <c r="F23" s="7"/>
      <c r="G23" s="27"/>
      <c r="H23" s="14"/>
      <c r="I23" s="26"/>
      <c r="J23" s="28"/>
      <c r="K23" s="6"/>
      <c r="L23" s="150"/>
      <c r="M23" s="150">
        <f t="shared" si="9" ref="M23:M24">K23*$K$106</f>
        <v>0</v>
      </c>
      <c r="N23" s="150"/>
      <c r="O23" s="6">
        <f t="shared" si="10" ref="O23:O24">IF(M23+N23&gt;K23*$K$104,M23-((M23+N23)-(K23*$K$104)),M23)</f>
        <v>0</v>
      </c>
      <c r="P23" s="210">
        <v>0</v>
      </c>
      <c r="Q23" s="6">
        <f>ROUND(O23*P23,2)</f>
        <v>0</v>
      </c>
      <c r="R23" s="7">
        <f t="shared" si="6"/>
        <v>0</v>
      </c>
      <c r="S23" s="209"/>
      <c r="T23" s="14"/>
      <c r="U23" s="91"/>
      <c r="V23" s="6"/>
      <c r="W23" s="6"/>
      <c r="X23" s="7"/>
      <c r="Y23" s="192"/>
    </row>
    <row r="24" spans="1:25" ht="28.5">
      <c r="A24" s="9"/>
      <c r="B24" s="96"/>
      <c r="C24" s="14"/>
      <c r="D24" s="5"/>
      <c r="E24" s="29"/>
      <c r="F24" s="7"/>
      <c r="G24" s="27"/>
      <c r="H24" s="14"/>
      <c r="I24" s="26"/>
      <c r="J24" s="28"/>
      <c r="K24" s="6"/>
      <c r="L24" s="150"/>
      <c r="M24" s="150">
        <f t="shared" si="9"/>
        <v>0</v>
      </c>
      <c r="N24" s="150"/>
      <c r="O24" s="6">
        <f t="shared" si="10"/>
        <v>0</v>
      </c>
      <c r="P24" s="210">
        <v>0</v>
      </c>
      <c r="Q24" s="6">
        <f>ROUND(O24*P24,2)</f>
        <v>0</v>
      </c>
      <c r="R24" s="7">
        <f t="shared" si="6"/>
        <v>0</v>
      </c>
      <c r="S24" s="209"/>
      <c r="T24" s="14"/>
      <c r="U24" s="91"/>
      <c r="V24" s="6"/>
      <c r="W24" s="6"/>
      <c r="X24" s="7"/>
      <c r="Y24" s="192"/>
    </row>
    <row r="25" spans="1:25" ht="48" customHeight="1">
      <c r="A25" s="38"/>
      <c r="B25" s="21" t="str">
        <f>LPT!B94</f>
        <v>Ostalih gospodarskih objekata, upravnih prostorija s pripadajućim sadržajima, opremom i infrastrukturom, koji su u funkciji osnovne djelatnosti</v>
      </c>
      <c r="C25" s="17"/>
      <c r="D25" s="17"/>
      <c r="E25" s="17"/>
      <c r="F25" s="20"/>
      <c r="G25" s="19"/>
      <c r="H25" s="17"/>
      <c r="I25" s="17"/>
      <c r="J25" s="17"/>
      <c r="K25" s="18"/>
      <c r="L25" s="18"/>
      <c r="M25" s="18"/>
      <c r="N25" s="18"/>
      <c r="O25" s="18"/>
      <c r="P25" s="18"/>
      <c r="Q25" s="18"/>
      <c r="R25" s="20"/>
      <c r="S25" s="17"/>
      <c r="T25" s="17"/>
      <c r="U25" s="17"/>
      <c r="V25" s="17"/>
      <c r="W25" s="18"/>
      <c r="X25" s="20"/>
      <c r="Y25" s="188"/>
    </row>
    <row r="26" spans="1:25" ht="28.5">
      <c r="A26" s="51"/>
      <c r="B26" s="24" t="s">
        <v>74</v>
      </c>
      <c r="C26" s="11"/>
      <c r="D26" s="175"/>
      <c r="E26" s="175"/>
      <c r="F26" s="13"/>
      <c r="G26" s="174"/>
      <c r="H26" s="175"/>
      <c r="I26" s="175"/>
      <c r="J26" s="175"/>
      <c r="K26" s="12"/>
      <c r="L26" s="12"/>
      <c r="M26" s="12"/>
      <c r="N26" s="12"/>
      <c r="O26" s="12"/>
      <c r="P26" s="12"/>
      <c r="Q26" s="12"/>
      <c r="R26" s="13"/>
      <c r="S26" s="175"/>
      <c r="T26" s="10"/>
      <c r="U26" s="10"/>
      <c r="V26" s="10"/>
      <c r="W26" s="12"/>
      <c r="X26" s="13"/>
      <c r="Y26" s="237"/>
    </row>
    <row r="27" spans="1:25" ht="28.5">
      <c r="A27" s="9"/>
      <c r="B27" s="96"/>
      <c r="C27" s="14"/>
      <c r="D27" s="5"/>
      <c r="E27" s="29"/>
      <c r="F27" s="7"/>
      <c r="G27" s="27"/>
      <c r="H27" s="14"/>
      <c r="I27" s="26"/>
      <c r="J27" s="28"/>
      <c r="K27" s="6"/>
      <c r="L27" s="150"/>
      <c r="M27" s="150">
        <f>K27*$K$106</f>
        <v>0</v>
      </c>
      <c r="N27" s="150"/>
      <c r="O27" s="6">
        <f>IF(M27+N27&gt;K27*$K$104,M27-((M27+N27)-(K27*$K$104)),M27)</f>
        <v>0</v>
      </c>
      <c r="P27" s="210">
        <v>0</v>
      </c>
      <c r="Q27" s="6">
        <f>ROUND(O27*P27,2)</f>
        <v>0</v>
      </c>
      <c r="R27" s="7">
        <f t="shared" si="11" ref="R27:R33">O27-Q27</f>
        <v>0</v>
      </c>
      <c r="S27" s="209"/>
      <c r="T27" s="14"/>
      <c r="U27" s="91"/>
      <c r="V27" s="6"/>
      <c r="W27" s="6"/>
      <c r="X27" s="7"/>
      <c r="Y27" s="192"/>
    </row>
    <row r="28" spans="1:25" ht="28.5">
      <c r="A28" s="9"/>
      <c r="B28" s="96"/>
      <c r="C28" s="14"/>
      <c r="D28" s="5"/>
      <c r="E28" s="29"/>
      <c r="F28" s="7"/>
      <c r="G28" s="27"/>
      <c r="H28" s="14"/>
      <c r="I28" s="26"/>
      <c r="J28" s="28"/>
      <c r="K28" s="6"/>
      <c r="L28" s="150"/>
      <c r="M28" s="150">
        <f t="shared" si="12" ref="M28:M29">K28*$K$106</f>
        <v>0</v>
      </c>
      <c r="N28" s="150"/>
      <c r="O28" s="6">
        <f t="shared" si="13" ref="O28:O29">IF(M28+N28&gt;K28*$K$104,M28-((M28+N28)-(K28*$K$104)),M28)</f>
        <v>0</v>
      </c>
      <c r="P28" s="210">
        <v>0</v>
      </c>
      <c r="Q28" s="6">
        <f>ROUND(O28*P28,2)</f>
        <v>0</v>
      </c>
      <c r="R28" s="7">
        <f t="shared" si="11"/>
        <v>0</v>
      </c>
      <c r="S28" s="209"/>
      <c r="T28" s="14"/>
      <c r="U28" s="91"/>
      <c r="V28" s="6"/>
      <c r="W28" s="6"/>
      <c r="X28" s="7"/>
      <c r="Y28" s="192"/>
    </row>
    <row r="29" spans="1:25" ht="28.5">
      <c r="A29" s="9"/>
      <c r="B29" s="96"/>
      <c r="C29" s="14"/>
      <c r="D29" s="5"/>
      <c r="E29" s="29"/>
      <c r="F29" s="7"/>
      <c r="G29" s="27"/>
      <c r="H29" s="14"/>
      <c r="I29" s="26"/>
      <c r="J29" s="28"/>
      <c r="K29" s="6"/>
      <c r="L29" s="150"/>
      <c r="M29" s="150">
        <f t="shared" si="12"/>
        <v>0</v>
      </c>
      <c r="N29" s="150"/>
      <c r="O29" s="6">
        <f t="shared" si="13"/>
        <v>0</v>
      </c>
      <c r="P29" s="210">
        <v>0</v>
      </c>
      <c r="Q29" s="6">
        <f>ROUND(O29*P29,2)</f>
        <v>0</v>
      </c>
      <c r="R29" s="7">
        <f t="shared" si="11"/>
        <v>0</v>
      </c>
      <c r="S29" s="209"/>
      <c r="T29" s="14"/>
      <c r="U29" s="91"/>
      <c r="V29" s="6"/>
      <c r="W29" s="6"/>
      <c r="X29" s="7"/>
      <c r="Y29" s="192"/>
    </row>
    <row r="30" spans="1:25" ht="28.5">
      <c r="A30" s="51"/>
      <c r="B30" s="24" t="s">
        <v>31</v>
      </c>
      <c r="C30" s="11"/>
      <c r="D30" s="175"/>
      <c r="E30" s="175"/>
      <c r="F30" s="13"/>
      <c r="G30" s="174"/>
      <c r="H30" s="175"/>
      <c r="I30" s="175"/>
      <c r="J30" s="175"/>
      <c r="K30" s="12"/>
      <c r="L30" s="12"/>
      <c r="M30" s="12"/>
      <c r="N30" s="12"/>
      <c r="O30" s="12"/>
      <c r="P30" s="12"/>
      <c r="Q30" s="12"/>
      <c r="R30" s="13"/>
      <c r="S30" s="175"/>
      <c r="T30" s="10"/>
      <c r="U30" s="10"/>
      <c r="V30" s="10"/>
      <c r="W30" s="12"/>
      <c r="X30" s="13"/>
      <c r="Y30" s="237"/>
    </row>
    <row r="31" spans="1:25" ht="28.5">
      <c r="A31" s="9"/>
      <c r="B31" s="96"/>
      <c r="C31" s="14"/>
      <c r="D31" s="5"/>
      <c r="E31" s="29"/>
      <c r="F31" s="7"/>
      <c r="G31" s="27"/>
      <c r="H31" s="14"/>
      <c r="I31" s="26"/>
      <c r="J31" s="28"/>
      <c r="K31" s="6"/>
      <c r="L31" s="150"/>
      <c r="M31" s="150">
        <f>K31*$K$106</f>
        <v>0</v>
      </c>
      <c r="N31" s="150"/>
      <c r="O31" s="6">
        <f>IF(M31+N31&gt;K31*$K$104,M31-((M31+N31)-(K31*$K$104)),M31)</f>
        <v>0</v>
      </c>
      <c r="P31" s="210">
        <v>0</v>
      </c>
      <c r="Q31" s="6">
        <f>ROUND(O31*P31,2)</f>
        <v>0</v>
      </c>
      <c r="R31" s="7">
        <f t="shared" si="11"/>
        <v>0</v>
      </c>
      <c r="S31" s="209"/>
      <c r="T31" s="14"/>
      <c r="U31" s="91"/>
      <c r="V31" s="6"/>
      <c r="W31" s="6"/>
      <c r="X31" s="7"/>
      <c r="Y31" s="192"/>
    </row>
    <row r="32" spans="1:25" ht="28.5">
      <c r="A32" s="9"/>
      <c r="B32" s="96"/>
      <c r="C32" s="14"/>
      <c r="D32" s="5"/>
      <c r="E32" s="29"/>
      <c r="F32" s="7"/>
      <c r="G32" s="27"/>
      <c r="H32" s="14"/>
      <c r="I32" s="26"/>
      <c r="J32" s="28"/>
      <c r="K32" s="6"/>
      <c r="L32" s="150"/>
      <c r="M32" s="150">
        <f t="shared" si="14" ref="M32:M33">K32*$K$106</f>
        <v>0</v>
      </c>
      <c r="N32" s="150"/>
      <c r="O32" s="6">
        <f t="shared" si="15" ref="O32:O33">IF(M32+N32&gt;K32*$K$104,M32-((M32+N32)-(K32*$K$104)),M32)</f>
        <v>0</v>
      </c>
      <c r="P32" s="210">
        <v>0</v>
      </c>
      <c r="Q32" s="6">
        <f>ROUND(O32*P32,2)</f>
        <v>0</v>
      </c>
      <c r="R32" s="7">
        <f t="shared" si="11"/>
        <v>0</v>
      </c>
      <c r="S32" s="209"/>
      <c r="T32" s="14"/>
      <c r="U32" s="91"/>
      <c r="V32" s="6"/>
      <c r="W32" s="6"/>
      <c r="X32" s="7"/>
      <c r="Y32" s="192"/>
    </row>
    <row r="33" spans="1:25" ht="28.5">
      <c r="A33" s="9"/>
      <c r="B33" s="96"/>
      <c r="C33" s="14"/>
      <c r="D33" s="5"/>
      <c r="E33" s="29"/>
      <c r="F33" s="7"/>
      <c r="G33" s="27"/>
      <c r="H33" s="14"/>
      <c r="I33" s="26"/>
      <c r="J33" s="28"/>
      <c r="K33" s="6"/>
      <c r="L33" s="150"/>
      <c r="M33" s="150">
        <f t="shared" si="14"/>
        <v>0</v>
      </c>
      <c r="N33" s="150"/>
      <c r="O33" s="6">
        <f t="shared" si="15"/>
        <v>0</v>
      </c>
      <c r="P33" s="210">
        <v>0</v>
      </c>
      <c r="Q33" s="6">
        <f>ROUND(O33*P33,2)</f>
        <v>0</v>
      </c>
      <c r="R33" s="7">
        <f t="shared" si="11"/>
        <v>0</v>
      </c>
      <c r="S33" s="209"/>
      <c r="T33" s="14"/>
      <c r="U33" s="91"/>
      <c r="V33" s="6"/>
      <c r="W33" s="6"/>
      <c r="X33" s="7"/>
      <c r="Y33" s="192"/>
    </row>
    <row r="34" spans="1:25" ht="48" customHeight="1">
      <c r="A34" s="38"/>
      <c r="B34" s="21" t="str">
        <f>LPT!B101</f>
        <v>Objekata za skladištenje, hlađenje, čišćenje, sušenje, zamrzavanje, klasiranje i pakiranje proizvoda iz vlastite primarne poljoprivredne proizvodnje sa pripadajućom opremom i infrastrukturom</v>
      </c>
      <c r="C34" s="17"/>
      <c r="D34" s="17"/>
      <c r="E34" s="17"/>
      <c r="F34" s="20"/>
      <c r="G34" s="19"/>
      <c r="H34" s="17"/>
      <c r="I34" s="17"/>
      <c r="J34" s="17"/>
      <c r="K34" s="18"/>
      <c r="L34" s="18"/>
      <c r="M34" s="18"/>
      <c r="N34" s="18"/>
      <c r="O34" s="18"/>
      <c r="P34" s="18"/>
      <c r="Q34" s="18"/>
      <c r="R34" s="20"/>
      <c r="S34" s="17"/>
      <c r="T34" s="17"/>
      <c r="U34" s="17"/>
      <c r="V34" s="17"/>
      <c r="W34" s="18"/>
      <c r="X34" s="20"/>
      <c r="Y34" s="188"/>
    </row>
    <row r="35" spans="1:25" ht="28.5">
      <c r="A35" s="51"/>
      <c r="B35" s="24" t="s">
        <v>74</v>
      </c>
      <c r="C35" s="11"/>
      <c r="D35" s="175"/>
      <c r="E35" s="175"/>
      <c r="F35" s="13"/>
      <c r="G35" s="174"/>
      <c r="H35" s="175"/>
      <c r="I35" s="175"/>
      <c r="J35" s="175"/>
      <c r="K35" s="12"/>
      <c r="L35" s="12"/>
      <c r="M35" s="12"/>
      <c r="N35" s="12"/>
      <c r="O35" s="12"/>
      <c r="P35" s="12"/>
      <c r="Q35" s="12"/>
      <c r="R35" s="13"/>
      <c r="S35" s="175"/>
      <c r="T35" s="10"/>
      <c r="U35" s="10"/>
      <c r="V35" s="10"/>
      <c r="W35" s="12"/>
      <c r="X35" s="13"/>
      <c r="Y35" s="237"/>
    </row>
    <row r="36" spans="1:25" ht="28.5">
      <c r="A36" s="9"/>
      <c r="B36" s="96"/>
      <c r="C36" s="14"/>
      <c r="D36" s="5"/>
      <c r="E36" s="29"/>
      <c r="F36" s="7"/>
      <c r="G36" s="27"/>
      <c r="H36" s="14"/>
      <c r="I36" s="26"/>
      <c r="J36" s="28"/>
      <c r="K36" s="6"/>
      <c r="L36" s="150"/>
      <c r="M36" s="150">
        <f>K36*$K$106</f>
        <v>0</v>
      </c>
      <c r="N36" s="6"/>
      <c r="O36" s="6">
        <f>IF(M36+N36&gt;K36*$K$104,M36-((M36+N36)-(K36*$K$104)),M36)</f>
        <v>0</v>
      </c>
      <c r="P36" s="210">
        <v>0</v>
      </c>
      <c r="Q36" s="6">
        <f>ROUND(O36*P36,2)</f>
        <v>0</v>
      </c>
      <c r="R36" s="7">
        <f t="shared" si="16" ref="R36:R42">O36-Q36</f>
        <v>0</v>
      </c>
      <c r="S36" s="209"/>
      <c r="T36" s="14"/>
      <c r="U36" s="91"/>
      <c r="V36" s="6"/>
      <c r="W36" s="6"/>
      <c r="X36" s="7"/>
      <c r="Y36" s="192"/>
    </row>
    <row r="37" spans="1:25" ht="28.5">
      <c r="A37" s="9"/>
      <c r="B37" s="96"/>
      <c r="C37" s="14"/>
      <c r="D37" s="5"/>
      <c r="E37" s="29"/>
      <c r="F37" s="7"/>
      <c r="G37" s="27"/>
      <c r="H37" s="14"/>
      <c r="I37" s="26"/>
      <c r="J37" s="28"/>
      <c r="K37" s="6"/>
      <c r="L37" s="150"/>
      <c r="M37" s="150">
        <f t="shared" si="17" ref="M37:M38">K37*$K$106</f>
        <v>0</v>
      </c>
      <c r="N37" s="6"/>
      <c r="O37" s="6">
        <f t="shared" si="18" ref="O37:O38">IF(M37+N37&gt;K37*$K$104,M37-((M37+N37)-(K37*$K$104)),M37)</f>
        <v>0</v>
      </c>
      <c r="P37" s="210">
        <v>0</v>
      </c>
      <c r="Q37" s="6">
        <f>ROUND(O37*P37,2)</f>
        <v>0</v>
      </c>
      <c r="R37" s="7">
        <f t="shared" si="16"/>
        <v>0</v>
      </c>
      <c r="S37" s="209"/>
      <c r="T37" s="14"/>
      <c r="U37" s="91"/>
      <c r="V37" s="6"/>
      <c r="W37" s="6"/>
      <c r="X37" s="7"/>
      <c r="Y37" s="192"/>
    </row>
    <row r="38" spans="1:25" ht="28.5">
      <c r="A38" s="9"/>
      <c r="B38" s="96"/>
      <c r="C38" s="14"/>
      <c r="D38" s="5"/>
      <c r="E38" s="29"/>
      <c r="F38" s="7"/>
      <c r="G38" s="27"/>
      <c r="H38" s="14"/>
      <c r="I38" s="26"/>
      <c r="J38" s="28"/>
      <c r="K38" s="6"/>
      <c r="L38" s="150"/>
      <c r="M38" s="150">
        <f t="shared" si="17"/>
        <v>0</v>
      </c>
      <c r="N38" s="6"/>
      <c r="O38" s="6">
        <f t="shared" si="18"/>
        <v>0</v>
      </c>
      <c r="P38" s="210">
        <v>0</v>
      </c>
      <c r="Q38" s="6">
        <f>ROUND(O38*P38,2)</f>
        <v>0</v>
      </c>
      <c r="R38" s="7">
        <f t="shared" si="16"/>
        <v>0</v>
      </c>
      <c r="S38" s="209"/>
      <c r="T38" s="14"/>
      <c r="U38" s="91"/>
      <c r="V38" s="6"/>
      <c r="W38" s="6"/>
      <c r="X38" s="7"/>
      <c r="Y38" s="192"/>
    </row>
    <row r="39" spans="1:25" ht="28.5">
      <c r="A39" s="51"/>
      <c r="B39" s="24" t="s">
        <v>31</v>
      </c>
      <c r="C39" s="11"/>
      <c r="D39" s="175"/>
      <c r="E39" s="175"/>
      <c r="F39" s="13"/>
      <c r="G39" s="174"/>
      <c r="H39" s="175"/>
      <c r="I39" s="175"/>
      <c r="J39" s="175"/>
      <c r="K39" s="12"/>
      <c r="L39" s="12"/>
      <c r="M39" s="12"/>
      <c r="N39" s="12"/>
      <c r="O39" s="12"/>
      <c r="P39" s="12"/>
      <c r="Q39" s="12"/>
      <c r="R39" s="13"/>
      <c r="S39" s="175"/>
      <c r="T39" s="10"/>
      <c r="U39" s="10"/>
      <c r="V39" s="10"/>
      <c r="W39" s="12"/>
      <c r="X39" s="13"/>
      <c r="Y39" s="237"/>
    </row>
    <row r="40" spans="1:25" ht="28.5">
      <c r="A40" s="9"/>
      <c r="B40" s="96"/>
      <c r="C40" s="14"/>
      <c r="D40" s="5"/>
      <c r="E40" s="29"/>
      <c r="F40" s="7"/>
      <c r="G40" s="27"/>
      <c r="H40" s="14"/>
      <c r="I40" s="26"/>
      <c r="J40" s="28"/>
      <c r="K40" s="6"/>
      <c r="L40" s="150"/>
      <c r="M40" s="150">
        <f>K40*$K$106</f>
        <v>0</v>
      </c>
      <c r="N40" s="6"/>
      <c r="O40" s="6">
        <f>IF(M40+N40&gt;K40*$K$104,M40-((M40+N40)-(K40*$K$104)),M40)</f>
        <v>0</v>
      </c>
      <c r="P40" s="210">
        <v>0</v>
      </c>
      <c r="Q40" s="6">
        <f>ROUND(O40*P40,2)</f>
        <v>0</v>
      </c>
      <c r="R40" s="7">
        <f t="shared" si="16"/>
        <v>0</v>
      </c>
      <c r="S40" s="209"/>
      <c r="T40" s="14"/>
      <c r="U40" s="91"/>
      <c r="V40" s="6"/>
      <c r="W40" s="6"/>
      <c r="X40" s="7"/>
      <c r="Y40" s="192"/>
    </row>
    <row r="41" spans="1:25" ht="28.5">
      <c r="A41" s="9"/>
      <c r="B41" s="96"/>
      <c r="C41" s="14"/>
      <c r="D41" s="5"/>
      <c r="E41" s="29"/>
      <c r="F41" s="7"/>
      <c r="G41" s="27"/>
      <c r="H41" s="14"/>
      <c r="I41" s="26"/>
      <c r="J41" s="28"/>
      <c r="K41" s="6"/>
      <c r="L41" s="150"/>
      <c r="M41" s="150">
        <f t="shared" si="19" ref="M41:M42">K41*$K$106</f>
        <v>0</v>
      </c>
      <c r="N41" s="6"/>
      <c r="O41" s="6">
        <f t="shared" si="20" ref="O41:O42">IF(M41+N41&gt;K41*$K$104,M41-((M41+N41)-(K41*$K$104)),M41)</f>
        <v>0</v>
      </c>
      <c r="P41" s="210">
        <v>0</v>
      </c>
      <c r="Q41" s="6">
        <f>ROUND(O41*P41,2)</f>
        <v>0</v>
      </c>
      <c r="R41" s="7">
        <f t="shared" si="16"/>
        <v>0</v>
      </c>
      <c r="S41" s="209"/>
      <c r="T41" s="14"/>
      <c r="U41" s="91"/>
      <c r="V41" s="6"/>
      <c r="W41" s="6"/>
      <c r="X41" s="7"/>
      <c r="Y41" s="192"/>
    </row>
    <row r="42" spans="1:25" ht="28.5">
      <c r="A42" s="9"/>
      <c r="B42" s="96"/>
      <c r="C42" s="14"/>
      <c r="D42" s="5"/>
      <c r="E42" s="29"/>
      <c r="F42" s="7"/>
      <c r="G42" s="27"/>
      <c r="H42" s="14"/>
      <c r="I42" s="26"/>
      <c r="J42" s="28"/>
      <c r="K42" s="6"/>
      <c r="L42" s="150"/>
      <c r="M42" s="150">
        <f t="shared" si="19"/>
        <v>0</v>
      </c>
      <c r="N42" s="6"/>
      <c r="O42" s="6">
        <f t="shared" si="20"/>
        <v>0</v>
      </c>
      <c r="P42" s="210">
        <v>0</v>
      </c>
      <c r="Q42" s="6">
        <f>ROUND(O42*P42,2)</f>
        <v>0</v>
      </c>
      <c r="R42" s="7">
        <f t="shared" si="16"/>
        <v>0</v>
      </c>
      <c r="S42" s="209"/>
      <c r="T42" s="14"/>
      <c r="U42" s="91"/>
      <c r="V42" s="6"/>
      <c r="W42" s="6"/>
      <c r="X42" s="7"/>
      <c r="Y42" s="192"/>
    </row>
    <row r="43" spans="1:25" ht="63.75" customHeight="1">
      <c r="A43" s="38"/>
      <c r="B43" s="21" t="str">
        <f>LPT!B121</f>
        <v>Novi sustavi za navodnjavanje na poljoprivrednom gospodarstvu/izvan poljoprivrednog gospodarstva za potrebe primarne proizvodnje poljoprivrednog gospodarstva (neto povećanje navodnjavanje površine) te poboljšanje postojećih sustava/opreme za navodnjavanje na poljoprivrednom gospodarstvu</v>
      </c>
      <c r="C43" s="17"/>
      <c r="D43" s="17"/>
      <c r="E43" s="17"/>
      <c r="F43" s="20"/>
      <c r="G43" s="19"/>
      <c r="H43" s="17"/>
      <c r="I43" s="17"/>
      <c r="J43" s="17"/>
      <c r="K43" s="18"/>
      <c r="L43" s="18"/>
      <c r="M43" s="18"/>
      <c r="N43" s="18"/>
      <c r="O43" s="18"/>
      <c r="P43" s="18"/>
      <c r="Q43" s="18"/>
      <c r="R43" s="20"/>
      <c r="S43" s="17"/>
      <c r="T43" s="17"/>
      <c r="U43" s="17"/>
      <c r="V43" s="17"/>
      <c r="W43" s="18"/>
      <c r="X43" s="20"/>
      <c r="Y43" s="188"/>
    </row>
    <row r="44" spans="1:25" ht="28.5">
      <c r="A44" s="51"/>
      <c r="B44" s="24" t="s">
        <v>74</v>
      </c>
      <c r="C44" s="11"/>
      <c r="D44" s="175"/>
      <c r="E44" s="175"/>
      <c r="F44" s="13"/>
      <c r="G44" s="174"/>
      <c r="H44" s="175"/>
      <c r="I44" s="175"/>
      <c r="J44" s="175"/>
      <c r="K44" s="12"/>
      <c r="L44" s="12"/>
      <c r="M44" s="12"/>
      <c r="N44" s="12"/>
      <c r="O44" s="12"/>
      <c r="P44" s="12"/>
      <c r="Q44" s="12"/>
      <c r="R44" s="13"/>
      <c r="S44" s="175"/>
      <c r="T44" s="10"/>
      <c r="U44" s="10"/>
      <c r="V44" s="10"/>
      <c r="W44" s="12"/>
      <c r="X44" s="13"/>
      <c r="Y44" s="237"/>
    </row>
    <row r="45" spans="1:25" ht="28.5">
      <c r="A45" s="15"/>
      <c r="B45" s="30"/>
      <c r="C45" s="14"/>
      <c r="D45" s="5"/>
      <c r="E45" s="29"/>
      <c r="F45" s="7"/>
      <c r="G45" s="27"/>
      <c r="H45" s="14"/>
      <c r="I45" s="26"/>
      <c r="J45" s="28"/>
      <c r="K45" s="6"/>
      <c r="L45" s="150"/>
      <c r="M45" s="150">
        <f>K45*$K$106</f>
        <v>0</v>
      </c>
      <c r="N45" s="6"/>
      <c r="O45" s="6">
        <f>IF(M45+N45&gt;K45*$K$104,M45-((M45+N45)-(K45*$K$104)),M45)</f>
        <v>0</v>
      </c>
      <c r="P45" s="210">
        <v>0</v>
      </c>
      <c r="Q45" s="6">
        <f>ROUND(O45*P45,2)</f>
        <v>0</v>
      </c>
      <c r="R45" s="7">
        <f t="shared" si="21" ref="R45:R55">O45-Q45</f>
        <v>0</v>
      </c>
      <c r="S45" s="209"/>
      <c r="T45" s="14"/>
      <c r="U45" s="91"/>
      <c r="V45" s="6"/>
      <c r="W45" s="6"/>
      <c r="X45" s="7"/>
      <c r="Y45" s="192"/>
    </row>
    <row r="46" spans="1:25" ht="28.5">
      <c r="A46" s="15"/>
      <c r="B46" s="30"/>
      <c r="C46" s="14"/>
      <c r="D46" s="5"/>
      <c r="E46" s="29"/>
      <c r="F46" s="7"/>
      <c r="G46" s="27"/>
      <c r="H46" s="14"/>
      <c r="I46" s="26"/>
      <c r="J46" s="28"/>
      <c r="K46" s="6"/>
      <c r="L46" s="150"/>
      <c r="M46" s="150">
        <f t="shared" si="22" ref="M46:M47">K46*$K$106</f>
        <v>0</v>
      </c>
      <c r="N46" s="6"/>
      <c r="O46" s="6">
        <f t="shared" si="23" ref="O46:O47">IF(M46+N46&gt;K46*$K$104,M46-((M46+N46)-(K46*$K$104)),M46)</f>
        <v>0</v>
      </c>
      <c r="P46" s="210">
        <v>0</v>
      </c>
      <c r="Q46" s="6">
        <f>ROUND(O46*P46,2)</f>
        <v>0</v>
      </c>
      <c r="R46" s="7">
        <f t="shared" si="21"/>
        <v>0</v>
      </c>
      <c r="S46" s="209"/>
      <c r="T46" s="14"/>
      <c r="U46" s="91"/>
      <c r="V46" s="6"/>
      <c r="W46" s="6"/>
      <c r="X46" s="7"/>
      <c r="Y46" s="192"/>
    </row>
    <row r="47" spans="1:25" ht="28.5">
      <c r="A47" s="15"/>
      <c r="B47" s="30"/>
      <c r="C47" s="14"/>
      <c r="D47" s="5"/>
      <c r="E47" s="29"/>
      <c r="F47" s="7"/>
      <c r="G47" s="27"/>
      <c r="H47" s="14"/>
      <c r="I47" s="26"/>
      <c r="J47" s="28"/>
      <c r="K47" s="6"/>
      <c r="L47" s="150"/>
      <c r="M47" s="150">
        <f t="shared" si="22"/>
        <v>0</v>
      </c>
      <c r="N47" s="6"/>
      <c r="O47" s="6">
        <f t="shared" si="23"/>
        <v>0</v>
      </c>
      <c r="P47" s="210">
        <v>0</v>
      </c>
      <c r="Q47" s="6">
        <f>ROUND(O47*P47,2)</f>
        <v>0</v>
      </c>
      <c r="R47" s="7">
        <f t="shared" si="21"/>
        <v>0</v>
      </c>
      <c r="S47" s="209"/>
      <c r="T47" s="14"/>
      <c r="U47" s="91"/>
      <c r="V47" s="6"/>
      <c r="W47" s="6"/>
      <c r="X47" s="7"/>
      <c r="Y47" s="192"/>
    </row>
    <row r="48" spans="1:25" ht="28.5">
      <c r="A48" s="51"/>
      <c r="B48" s="305" t="s">
        <v>31</v>
      </c>
      <c r="C48" s="306"/>
      <c r="D48" s="306"/>
      <c r="E48" s="306"/>
      <c r="F48" s="307"/>
      <c r="G48" s="308"/>
      <c r="H48" s="309"/>
      <c r="I48" s="309"/>
      <c r="J48" s="309"/>
      <c r="K48" s="309"/>
      <c r="L48" s="256"/>
      <c r="M48" s="242"/>
      <c r="N48" s="175"/>
      <c r="O48" s="175"/>
      <c r="P48" s="175"/>
      <c r="Q48" s="175"/>
      <c r="R48" s="176"/>
      <c r="S48" s="175"/>
      <c r="T48" s="10"/>
      <c r="U48" s="10"/>
      <c r="V48" s="10"/>
      <c r="W48" s="12"/>
      <c r="X48" s="13"/>
      <c r="Y48" s="237"/>
    </row>
    <row r="49" spans="1:25" ht="28.5">
      <c r="A49" s="15"/>
      <c r="B49" s="30"/>
      <c r="C49" s="14"/>
      <c r="D49" s="5"/>
      <c r="E49" s="29"/>
      <c r="F49" s="7"/>
      <c r="G49" s="27"/>
      <c r="H49" s="14"/>
      <c r="I49" s="26"/>
      <c r="J49" s="28"/>
      <c r="K49" s="6"/>
      <c r="L49" s="150"/>
      <c r="M49" s="150">
        <f>K49*$K$106</f>
        <v>0</v>
      </c>
      <c r="N49" s="6"/>
      <c r="O49" s="6">
        <f>IF(M49+N49&gt;K49*$K$104,M49-((M49+N49)-(K49*$K$104)),M49)</f>
        <v>0</v>
      </c>
      <c r="P49" s="210">
        <v>0</v>
      </c>
      <c r="Q49" s="6">
        <f>ROUND(O49*P49,2)</f>
        <v>0</v>
      </c>
      <c r="R49" s="7">
        <f t="shared" si="21"/>
        <v>0</v>
      </c>
      <c r="S49" s="209"/>
      <c r="T49" s="14"/>
      <c r="U49" s="91"/>
      <c r="V49" s="6"/>
      <c r="W49" s="6"/>
      <c r="X49" s="7"/>
      <c r="Y49" s="192"/>
    </row>
    <row r="50" spans="1:25" ht="28.5">
      <c r="A50" s="15"/>
      <c r="B50" s="30"/>
      <c r="C50" s="14"/>
      <c r="D50" s="5"/>
      <c r="E50" s="29"/>
      <c r="F50" s="7"/>
      <c r="G50" s="27"/>
      <c r="H50" s="14"/>
      <c r="I50" s="26"/>
      <c r="J50" s="28"/>
      <c r="K50" s="6"/>
      <c r="L50" s="150"/>
      <c r="M50" s="150">
        <f t="shared" si="24" ref="M50:M51">K50*$K$106</f>
        <v>0</v>
      </c>
      <c r="N50" s="6"/>
      <c r="O50" s="6">
        <f t="shared" si="25" ref="O50:O51">IF(M50+N50&gt;K50*$K$104,M50-((M50+N50)-(K50*$K$104)),M50)</f>
        <v>0</v>
      </c>
      <c r="P50" s="210">
        <v>0</v>
      </c>
      <c r="Q50" s="6">
        <f>ROUND(O50*P50,2)</f>
        <v>0</v>
      </c>
      <c r="R50" s="7">
        <f t="shared" si="21"/>
        <v>0</v>
      </c>
      <c r="S50" s="209"/>
      <c r="T50" s="14"/>
      <c r="U50" s="91"/>
      <c r="V50" s="6"/>
      <c r="W50" s="6"/>
      <c r="X50" s="7"/>
      <c r="Y50" s="192"/>
    </row>
    <row r="51" spans="1:25" ht="28.5">
      <c r="A51" s="15"/>
      <c r="B51" s="30"/>
      <c r="C51" s="14"/>
      <c r="D51" s="5"/>
      <c r="E51" s="29"/>
      <c r="F51" s="7"/>
      <c r="G51" s="27"/>
      <c r="H51" s="14"/>
      <c r="I51" s="26"/>
      <c r="J51" s="28"/>
      <c r="K51" s="6"/>
      <c r="L51" s="150"/>
      <c r="M51" s="150">
        <f t="shared" si="24"/>
        <v>0</v>
      </c>
      <c r="N51" s="6"/>
      <c r="O51" s="6">
        <f t="shared" si="25"/>
        <v>0</v>
      </c>
      <c r="P51" s="210">
        <v>0</v>
      </c>
      <c r="Q51" s="6">
        <f>ROUND(O51*P51,2)</f>
        <v>0</v>
      </c>
      <c r="R51" s="7">
        <f t="shared" si="21"/>
        <v>0</v>
      </c>
      <c r="S51" s="209"/>
      <c r="T51" s="14"/>
      <c r="U51" s="91"/>
      <c r="V51" s="6"/>
      <c r="W51" s="6"/>
      <c r="X51" s="7"/>
      <c r="Y51" s="192"/>
    </row>
    <row r="52" spans="1:25" ht="30">
      <c r="A52" s="51"/>
      <c r="B52" s="143" t="s">
        <v>428</v>
      </c>
      <c r="C52" s="139"/>
      <c r="D52" s="139"/>
      <c r="E52" s="139"/>
      <c r="F52" s="142"/>
      <c r="G52" s="141"/>
      <c r="H52" s="139"/>
      <c r="I52" s="139"/>
      <c r="J52" s="139"/>
      <c r="K52" s="140"/>
      <c r="L52" s="140"/>
      <c r="M52" s="140"/>
      <c r="N52" s="140"/>
      <c r="O52" s="140"/>
      <c r="P52" s="140"/>
      <c r="Q52" s="140"/>
      <c r="R52" s="142"/>
      <c r="S52" s="139"/>
      <c r="T52" s="139"/>
      <c r="U52" s="139"/>
      <c r="V52" s="139"/>
      <c r="W52" s="140"/>
      <c r="X52" s="142"/>
      <c r="Y52" s="238"/>
    </row>
    <row r="53" spans="1:25" ht="28.5">
      <c r="A53" s="15"/>
      <c r="B53" s="30"/>
      <c r="C53" s="14"/>
      <c r="D53" s="5"/>
      <c r="E53" s="29"/>
      <c r="F53" s="7"/>
      <c r="G53" s="27"/>
      <c r="H53" s="14"/>
      <c r="I53" s="26"/>
      <c r="J53" s="28"/>
      <c r="K53" s="6"/>
      <c r="L53" s="150"/>
      <c r="M53" s="150">
        <f>K53*$K$106</f>
        <v>0</v>
      </c>
      <c r="N53" s="6"/>
      <c r="O53" s="6">
        <f>IF(M53+N53&gt;K53*$K$104,M53-((M53+N53)-(K53*$K$104)),M53)</f>
        <v>0</v>
      </c>
      <c r="P53" s="210">
        <v>0</v>
      </c>
      <c r="Q53" s="6">
        <f>ROUND(O53*P53,2)</f>
        <v>0</v>
      </c>
      <c r="R53" s="7">
        <f t="shared" si="21"/>
        <v>0</v>
      </c>
      <c r="S53" s="209"/>
      <c r="T53" s="14"/>
      <c r="U53" s="91"/>
      <c r="V53" s="6"/>
      <c r="W53" s="6"/>
      <c r="X53" s="7"/>
      <c r="Y53" s="192"/>
    </row>
    <row r="54" spans="1:25" ht="28.5">
      <c r="A54" s="15"/>
      <c r="B54" s="30"/>
      <c r="C54" s="14"/>
      <c r="D54" s="5"/>
      <c r="E54" s="29"/>
      <c r="F54" s="7"/>
      <c r="G54" s="27"/>
      <c r="H54" s="14"/>
      <c r="I54" s="26"/>
      <c r="J54" s="28"/>
      <c r="K54" s="6"/>
      <c r="L54" s="150"/>
      <c r="M54" s="150">
        <f t="shared" si="26" ref="M54:M55">K54*$K$106</f>
        <v>0</v>
      </c>
      <c r="N54" s="6"/>
      <c r="O54" s="6">
        <f t="shared" si="27" ref="O54:O55">IF(M54+N54&gt;K54*$K$104,M54-((M54+N54)-(K54*$K$104)),M54)</f>
        <v>0</v>
      </c>
      <c r="P54" s="210">
        <v>0</v>
      </c>
      <c r="Q54" s="6">
        <f>ROUND(O54*P54,2)</f>
        <v>0</v>
      </c>
      <c r="R54" s="7">
        <f t="shared" si="21"/>
        <v>0</v>
      </c>
      <c r="S54" s="209"/>
      <c r="T54" s="14"/>
      <c r="U54" s="91"/>
      <c r="V54" s="6"/>
      <c r="W54" s="6"/>
      <c r="X54" s="7"/>
      <c r="Y54" s="192"/>
    </row>
    <row r="55" spans="1:25" ht="28.5">
      <c r="A55" s="15"/>
      <c r="B55" s="30"/>
      <c r="C55" s="14"/>
      <c r="D55" s="5"/>
      <c r="E55" s="29"/>
      <c r="F55" s="7"/>
      <c r="G55" s="27"/>
      <c r="H55" s="14"/>
      <c r="I55" s="26"/>
      <c r="J55" s="28"/>
      <c r="K55" s="6"/>
      <c r="L55" s="150"/>
      <c r="M55" s="150">
        <f t="shared" si="26"/>
        <v>0</v>
      </c>
      <c r="N55" s="6"/>
      <c r="O55" s="6">
        <f t="shared" si="27"/>
        <v>0</v>
      </c>
      <c r="P55" s="210">
        <v>0</v>
      </c>
      <c r="Q55" s="6">
        <f>ROUND(O55*P55,2)</f>
        <v>0</v>
      </c>
      <c r="R55" s="7">
        <f t="shared" si="21"/>
        <v>0</v>
      </c>
      <c r="S55" s="209"/>
      <c r="T55" s="14"/>
      <c r="U55" s="91"/>
      <c r="V55" s="6"/>
      <c r="W55" s="6"/>
      <c r="X55" s="7"/>
      <c r="Y55" s="192"/>
    </row>
    <row r="56" spans="1:25" s="23" customFormat="1" ht="2.1" customHeight="1">
      <c r="A56" s="39"/>
      <c r="B56" s="30"/>
      <c r="C56" s="41"/>
      <c r="D56" s="41"/>
      <c r="E56" s="42"/>
      <c r="F56" s="226"/>
      <c r="G56" s="219"/>
      <c r="H56" s="43"/>
      <c r="I56" s="43"/>
      <c r="J56" s="43"/>
      <c r="K56" s="43"/>
      <c r="L56" s="43"/>
      <c r="M56" s="43"/>
      <c r="N56" s="43"/>
      <c r="O56" s="43"/>
      <c r="P56" s="43"/>
      <c r="Q56" s="43"/>
      <c r="R56" s="44"/>
      <c r="S56" s="43"/>
      <c r="T56" s="43"/>
      <c r="U56" s="43"/>
      <c r="V56" s="43"/>
      <c r="W56" s="43"/>
      <c r="X56" s="44"/>
      <c r="Y56" s="186"/>
    </row>
    <row r="57" spans="1:25" ht="72.75" customHeight="1">
      <c r="A57" s="51"/>
      <c r="B57" s="143" t="s">
        <v>427</v>
      </c>
      <c r="C57" s="139"/>
      <c r="D57" s="139"/>
      <c r="E57" s="139"/>
      <c r="F57" s="142"/>
      <c r="G57" s="141"/>
      <c r="H57" s="139"/>
      <c r="I57" s="139"/>
      <c r="J57" s="139"/>
      <c r="K57" s="140"/>
      <c r="L57" s="140"/>
      <c r="M57" s="140"/>
      <c r="N57" s="140"/>
      <c r="O57" s="140"/>
      <c r="P57" s="140"/>
      <c r="Q57" s="140"/>
      <c r="R57" s="142"/>
      <c r="S57" s="139"/>
      <c r="T57" s="139"/>
      <c r="U57" s="139"/>
      <c r="V57" s="139"/>
      <c r="W57" s="140"/>
      <c r="X57" s="142"/>
      <c r="Y57" s="238"/>
    </row>
    <row r="58" spans="1:25" ht="28.5">
      <c r="A58" s="15"/>
      <c r="B58" s="30"/>
      <c r="C58" s="14"/>
      <c r="D58" s="5"/>
      <c r="E58" s="29"/>
      <c r="F58" s="7"/>
      <c r="G58" s="27"/>
      <c r="H58" s="14"/>
      <c r="I58" s="26"/>
      <c r="J58" s="28"/>
      <c r="K58" s="6"/>
      <c r="L58" s="150"/>
      <c r="M58" s="150">
        <f>K58*$K$106</f>
        <v>0</v>
      </c>
      <c r="N58" s="6">
        <v>0</v>
      </c>
      <c r="O58" s="6">
        <f>IF(M58+N58&gt;K58*$K$104,M58-((M58+N58)-(K58*$K$104)),M58)</f>
        <v>0</v>
      </c>
      <c r="P58" s="210">
        <v>0</v>
      </c>
      <c r="Q58" s="6">
        <f>ROUND(O58*P58,2)</f>
        <v>0</v>
      </c>
      <c r="R58" s="7">
        <f t="shared" si="28" ref="R58:R60">O58-Q58</f>
        <v>0</v>
      </c>
      <c r="S58" s="209"/>
      <c r="T58" s="14"/>
      <c r="U58" s="91"/>
      <c r="V58" s="6"/>
      <c r="W58" s="6"/>
      <c r="X58" s="7"/>
      <c r="Y58" s="192"/>
    </row>
    <row r="59" spans="1:28" ht="28.5">
      <c r="A59" s="15"/>
      <c r="B59" s="30"/>
      <c r="C59" s="14"/>
      <c r="D59" s="5"/>
      <c r="E59" s="29"/>
      <c r="F59" s="7"/>
      <c r="G59" s="27"/>
      <c r="H59" s="14"/>
      <c r="I59" s="26"/>
      <c r="J59" s="28"/>
      <c r="K59" s="6"/>
      <c r="L59" s="150"/>
      <c r="M59" s="150">
        <f t="shared" si="29" ref="M59:M60">K59*$K$106</f>
        <v>0</v>
      </c>
      <c r="N59" s="6"/>
      <c r="O59" s="6">
        <f t="shared" si="30" ref="O59:O60">IF(M59+N59&gt;K59*$K$104,M59-((M59+N59)-(K59*$K$104)),M59)</f>
        <v>0</v>
      </c>
      <c r="P59" s="210">
        <v>0</v>
      </c>
      <c r="Q59" s="6">
        <f>ROUND(O59*P59,2)</f>
        <v>0</v>
      </c>
      <c r="R59" s="7">
        <f t="shared" si="28"/>
        <v>0</v>
      </c>
      <c r="S59" s="209"/>
      <c r="T59" s="14"/>
      <c r="U59" s="91"/>
      <c r="V59" s="6"/>
      <c r="W59" s="6"/>
      <c r="X59" s="7"/>
      <c r="Y59" s="192"/>
      <c r="AB59" s="1">
        <f>K58*K105</f>
        <v>0</v>
      </c>
    </row>
    <row r="60" spans="1:25" ht="28.5">
      <c r="A60" s="15"/>
      <c r="B60" s="30"/>
      <c r="C60" s="14"/>
      <c r="D60" s="5"/>
      <c r="E60" s="29"/>
      <c r="F60" s="7"/>
      <c r="G60" s="27"/>
      <c r="H60" s="14"/>
      <c r="I60" s="26"/>
      <c r="J60" s="28"/>
      <c r="K60" s="6"/>
      <c r="L60" s="150"/>
      <c r="M60" s="150">
        <f t="shared" si="29"/>
        <v>0</v>
      </c>
      <c r="N60" s="6"/>
      <c r="O60" s="6">
        <f t="shared" si="30"/>
        <v>0</v>
      </c>
      <c r="P60" s="210">
        <v>0</v>
      </c>
      <c r="Q60" s="6">
        <f>ROUND(O60*P60,2)</f>
        <v>0</v>
      </c>
      <c r="R60" s="7">
        <f t="shared" si="28"/>
        <v>0</v>
      </c>
      <c r="S60" s="209"/>
      <c r="T60" s="14"/>
      <c r="U60" s="91"/>
      <c r="V60" s="6"/>
      <c r="W60" s="6"/>
      <c r="X60" s="7"/>
      <c r="Y60" s="192"/>
    </row>
    <row r="61" spans="1:25" ht="53.25" customHeight="1">
      <c r="A61" s="51"/>
      <c r="B61" s="143" t="s">
        <v>429</v>
      </c>
      <c r="C61" s="139"/>
      <c r="D61" s="139"/>
      <c r="E61" s="139"/>
      <c r="F61" s="142"/>
      <c r="G61" s="141"/>
      <c r="H61" s="139"/>
      <c r="I61" s="139"/>
      <c r="J61" s="139"/>
      <c r="K61" s="140"/>
      <c r="L61" s="140"/>
      <c r="M61" s="140"/>
      <c r="N61" s="140"/>
      <c r="O61" s="140"/>
      <c r="P61" s="140"/>
      <c r="Q61" s="140"/>
      <c r="R61" s="142"/>
      <c r="S61" s="139"/>
      <c r="T61" s="139"/>
      <c r="U61" s="139"/>
      <c r="V61" s="139"/>
      <c r="W61" s="140"/>
      <c r="X61" s="142"/>
      <c r="Y61" s="238"/>
    </row>
    <row r="62" spans="1:25" ht="28.5">
      <c r="A62" s="15"/>
      <c r="B62" s="30"/>
      <c r="C62" s="14"/>
      <c r="D62" s="5"/>
      <c r="E62" s="29"/>
      <c r="F62" s="7"/>
      <c r="G62" s="27"/>
      <c r="H62" s="14"/>
      <c r="I62" s="26"/>
      <c r="J62" s="28"/>
      <c r="K62" s="6"/>
      <c r="L62" s="150"/>
      <c r="M62" s="150">
        <f>K62*$K$106</f>
        <v>0</v>
      </c>
      <c r="N62" s="6"/>
      <c r="O62" s="6">
        <f>IF(M62+N62&gt;K62*$K$104,M62-((M62+N62)-(K62*$K$104)),M62)</f>
        <v>0</v>
      </c>
      <c r="P62" s="210">
        <v>0</v>
      </c>
      <c r="Q62" s="6">
        <f>ROUND(O62*P62,2)</f>
        <v>0</v>
      </c>
      <c r="R62" s="7">
        <f t="shared" si="31" ref="R62:R81">O62-Q62</f>
        <v>0</v>
      </c>
      <c r="S62" s="209"/>
      <c r="T62" s="14"/>
      <c r="U62" s="91"/>
      <c r="V62" s="6"/>
      <c r="W62" s="6"/>
      <c r="X62" s="7"/>
      <c r="Y62" s="192"/>
    </row>
    <row r="63" spans="1:25" ht="28.5">
      <c r="A63" s="15"/>
      <c r="B63" s="30"/>
      <c r="C63" s="14"/>
      <c r="D63" s="5"/>
      <c r="E63" s="29"/>
      <c r="F63" s="7"/>
      <c r="G63" s="27"/>
      <c r="H63" s="14"/>
      <c r="I63" s="26"/>
      <c r="J63" s="28"/>
      <c r="K63" s="6"/>
      <c r="L63" s="150"/>
      <c r="M63" s="150">
        <f t="shared" si="32" ref="M63:M68">K63*$K$106</f>
        <v>0</v>
      </c>
      <c r="N63" s="6"/>
      <c r="O63" s="6">
        <f t="shared" si="33" ref="O63:O64">IF(M63+N63&gt;K63*$K$104,M63-((M63+N63)-(K63*$K$104)),M63)</f>
        <v>0</v>
      </c>
      <c r="P63" s="210">
        <v>0</v>
      </c>
      <c r="Q63" s="6">
        <f>ROUND(O63*P63,2)</f>
        <v>0</v>
      </c>
      <c r="R63" s="7">
        <f t="shared" si="31"/>
        <v>0</v>
      </c>
      <c r="S63" s="209"/>
      <c r="T63" s="14"/>
      <c r="U63" s="91"/>
      <c r="V63" s="6"/>
      <c r="W63" s="6"/>
      <c r="X63" s="7"/>
      <c r="Y63" s="192"/>
    </row>
    <row r="64" spans="1:25" ht="28.5">
      <c r="A64" s="15"/>
      <c r="B64" s="30"/>
      <c r="C64" s="14"/>
      <c r="D64" s="5"/>
      <c r="E64" s="29"/>
      <c r="F64" s="7"/>
      <c r="G64" s="27"/>
      <c r="H64" s="14"/>
      <c r="I64" s="26"/>
      <c r="J64" s="28"/>
      <c r="K64" s="6"/>
      <c r="L64" s="150"/>
      <c r="M64" s="150">
        <f t="shared" si="32"/>
        <v>0</v>
      </c>
      <c r="N64" s="6">
        <v>0</v>
      </c>
      <c r="O64" s="6">
        <f t="shared" si="33"/>
        <v>0</v>
      </c>
      <c r="P64" s="210">
        <v>0</v>
      </c>
      <c r="Q64" s="6">
        <f>ROUND(O64*P64,2)</f>
        <v>0</v>
      </c>
      <c r="R64" s="7">
        <f t="shared" si="31"/>
        <v>0</v>
      </c>
      <c r="S64" s="209"/>
      <c r="T64" s="14"/>
      <c r="U64" s="91"/>
      <c r="V64" s="6"/>
      <c r="W64" s="6"/>
      <c r="X64" s="7"/>
      <c r="Y64" s="192"/>
    </row>
    <row r="65" spans="1:25" ht="42" customHeight="1">
      <c r="A65" s="9"/>
      <c r="B65" s="143" t="s">
        <v>430</v>
      </c>
      <c r="C65" s="151"/>
      <c r="D65" s="151"/>
      <c r="E65" s="151"/>
      <c r="F65" s="155"/>
      <c r="G65" s="220"/>
      <c r="H65" s="151"/>
      <c r="I65" s="151"/>
      <c r="J65" s="151"/>
      <c r="K65" s="151"/>
      <c r="L65" s="151"/>
      <c r="M65" s="151"/>
      <c r="N65" s="151"/>
      <c r="O65" s="151"/>
      <c r="P65" s="151"/>
      <c r="Q65" s="151"/>
      <c r="R65" s="152"/>
      <c r="S65" s="153"/>
      <c r="T65" s="151"/>
      <c r="U65" s="151"/>
      <c r="V65" s="151"/>
      <c r="W65" s="151"/>
      <c r="X65" s="152"/>
      <c r="Y65" s="239"/>
    </row>
    <row r="66" spans="1:25" ht="28.5">
      <c r="A66" s="9"/>
      <c r="B66" s="144"/>
      <c r="C66" s="14"/>
      <c r="D66" s="5"/>
      <c r="E66" s="29"/>
      <c r="F66" s="168"/>
      <c r="G66" s="27"/>
      <c r="H66" s="14"/>
      <c r="I66" s="26"/>
      <c r="J66" s="149"/>
      <c r="K66" s="6"/>
      <c r="L66" s="150"/>
      <c r="M66" s="150">
        <f t="shared" si="32"/>
        <v>0</v>
      </c>
      <c r="N66" s="6">
        <v>0</v>
      </c>
      <c r="O66" s="6">
        <f>IF(M66+N66&gt;K66*$K$104,M66-((M66+N66)-(K66*$K$104)),M66)</f>
        <v>0</v>
      </c>
      <c r="P66" s="210">
        <v>0</v>
      </c>
      <c r="Q66" s="6">
        <f>ROUND(O66*P66,2)</f>
        <v>0</v>
      </c>
      <c r="R66" s="7">
        <f t="shared" si="31"/>
        <v>0</v>
      </c>
      <c r="S66" s="209"/>
      <c r="T66" s="14"/>
      <c r="U66" s="91"/>
      <c r="V66" s="150"/>
      <c r="W66" s="6"/>
      <c r="X66" s="7"/>
      <c r="Y66" s="192"/>
    </row>
    <row r="67" spans="1:25" ht="50.25" customHeight="1">
      <c r="A67" s="9"/>
      <c r="B67" s="143" t="s">
        <v>431</v>
      </c>
      <c r="C67" s="151"/>
      <c r="D67" s="151"/>
      <c r="E67" s="151"/>
      <c r="F67" s="155"/>
      <c r="G67" s="220"/>
      <c r="H67" s="151"/>
      <c r="I67" s="151"/>
      <c r="J67" s="151"/>
      <c r="K67" s="151"/>
      <c r="L67" s="151"/>
      <c r="M67" s="151"/>
      <c r="N67" s="151"/>
      <c r="O67" s="151"/>
      <c r="P67" s="151"/>
      <c r="Q67" s="151"/>
      <c r="R67" s="152"/>
      <c r="S67" s="154"/>
      <c r="T67" s="157"/>
      <c r="U67" s="156"/>
      <c r="V67" s="151"/>
      <c r="W67" s="151"/>
      <c r="X67" s="152"/>
      <c r="Y67" s="239"/>
    </row>
    <row r="68" spans="1:25" ht="28.5">
      <c r="A68" s="9"/>
      <c r="B68" s="144"/>
      <c r="C68" s="14"/>
      <c r="D68" s="5"/>
      <c r="E68" s="29"/>
      <c r="F68" s="168"/>
      <c r="G68" s="27"/>
      <c r="H68" s="14"/>
      <c r="I68" s="26"/>
      <c r="J68" s="149"/>
      <c r="K68" s="6"/>
      <c r="L68" s="150"/>
      <c r="M68" s="150">
        <f t="shared" si="32"/>
        <v>0</v>
      </c>
      <c r="N68" s="6">
        <v>0</v>
      </c>
      <c r="O68" s="6">
        <f>IF(M68+N68&gt;K68*$K$104,M68-((M68+N68)-(K68*$K$104)),M68)</f>
        <v>0</v>
      </c>
      <c r="P68" s="210">
        <v>0</v>
      </c>
      <c r="Q68" s="6">
        <f>ROUND(O68*P68,2)</f>
        <v>0</v>
      </c>
      <c r="R68" s="7">
        <f t="shared" si="31"/>
        <v>0</v>
      </c>
      <c r="S68" s="209"/>
      <c r="T68" s="14"/>
      <c r="U68" s="91"/>
      <c r="V68" s="150"/>
      <c r="W68" s="6"/>
      <c r="X68" s="7"/>
      <c r="Y68" s="192"/>
    </row>
    <row r="69" spans="1:30" ht="28.5">
      <c r="A69" s="9"/>
      <c r="B69" s="144"/>
      <c r="C69" s="14"/>
      <c r="D69" s="5"/>
      <c r="E69" s="29"/>
      <c r="F69" s="168"/>
      <c r="G69" s="27"/>
      <c r="H69" s="14"/>
      <c r="I69" s="26"/>
      <c r="J69" s="149"/>
      <c r="K69" s="6"/>
      <c r="L69" s="150"/>
      <c r="M69" s="150">
        <f>K69*$K$106</f>
        <v>0</v>
      </c>
      <c r="N69" s="6">
        <v>0</v>
      </c>
      <c r="O69" s="6">
        <f t="shared" si="34" ref="O69:O72">IF(M69+N69&gt;K69*$K$104,M69-((M69+N69)-(K69*$K$104)),M69)</f>
        <v>0</v>
      </c>
      <c r="P69" s="210">
        <v>0</v>
      </c>
      <c r="Q69" s="6">
        <f>ROUND(O69*P69,2)</f>
        <v>0</v>
      </c>
      <c r="R69" s="7">
        <f t="shared" si="31"/>
        <v>0</v>
      </c>
      <c r="S69" s="209"/>
      <c r="T69" s="14"/>
      <c r="U69" s="91"/>
      <c r="V69" s="150"/>
      <c r="W69" s="6"/>
      <c r="X69" s="7"/>
      <c r="Y69" s="192"/>
      <c r="Z69" s="3"/>
      <c r="AD69" s="3"/>
    </row>
    <row r="70" spans="1:25" ht="82.5" customHeight="1">
      <c r="A70" s="52" t="s">
        <v>1</v>
      </c>
      <c r="B70" s="53" t="s">
        <v>76</v>
      </c>
      <c r="C70" s="54"/>
      <c r="D70" s="54"/>
      <c r="E70" s="55"/>
      <c r="F70" s="60">
        <f>SUM(F71:F72)</f>
        <v>0</v>
      </c>
      <c r="G70" s="57"/>
      <c r="H70" s="58"/>
      <c r="I70" s="58"/>
      <c r="J70" s="59"/>
      <c r="K70" s="56">
        <f>SUM(K71:K72)</f>
        <v>0</v>
      </c>
      <c r="L70" s="184"/>
      <c r="M70" s="184"/>
      <c r="N70" s="184"/>
      <c r="O70" s="184"/>
      <c r="P70" s="184"/>
      <c r="Q70" s="184"/>
      <c r="R70" s="56">
        <f>IF(K4*0.1*K104&lt;SUM(R71:R72),K4*0.1*K104,SUM(R71:R72))</f>
        <v>0</v>
      </c>
      <c r="S70" s="214"/>
      <c r="T70" s="58"/>
      <c r="U70" s="58"/>
      <c r="V70" s="59"/>
      <c r="W70" s="56">
        <f>SUM(W71:W72)</f>
        <v>0</v>
      </c>
      <c r="X70" s="60">
        <f>SUM(X71:X72)</f>
        <v>0</v>
      </c>
      <c r="Y70" s="235"/>
    </row>
    <row r="71" spans="1:25" ht="28.5">
      <c r="A71" s="15"/>
      <c r="B71" s="30"/>
      <c r="C71" s="14"/>
      <c r="D71" s="5"/>
      <c r="E71" s="29"/>
      <c r="F71" s="168"/>
      <c r="G71" s="27"/>
      <c r="H71" s="14"/>
      <c r="I71" s="26"/>
      <c r="J71" s="91"/>
      <c r="K71" s="6"/>
      <c r="L71" s="6">
        <f>IF(SUM(K$71:K$72)&gt;K$94,K71/(SUM(K$71:K$72))*$K$94,K71)</f>
        <v>0</v>
      </c>
      <c r="M71" s="150">
        <f>IFERROR(L71*$K$106,0)</f>
        <v>0</v>
      </c>
      <c r="N71" s="6">
        <v>0</v>
      </c>
      <c r="O71" s="6">
        <f t="shared" si="34"/>
        <v>0</v>
      </c>
      <c r="P71" s="210">
        <v>0</v>
      </c>
      <c r="Q71" s="6">
        <f>ROUND(O71*P71,2)</f>
        <v>0</v>
      </c>
      <c r="R71" s="7">
        <f t="shared" si="31"/>
        <v>0</v>
      </c>
      <c r="S71" s="209"/>
      <c r="T71" s="14"/>
      <c r="U71" s="91"/>
      <c r="V71" s="6"/>
      <c r="W71" s="6"/>
      <c r="X71" s="7"/>
      <c r="Y71" s="192"/>
    </row>
    <row r="72" spans="1:28" ht="28.5">
      <c r="A72" s="15"/>
      <c r="B72" s="30"/>
      <c r="C72" s="14"/>
      <c r="D72" s="5"/>
      <c r="E72" s="29"/>
      <c r="F72" s="168"/>
      <c r="G72" s="27"/>
      <c r="H72" s="14"/>
      <c r="I72" s="26"/>
      <c r="J72" s="28"/>
      <c r="K72" s="6"/>
      <c r="L72" s="6">
        <f>IF(SUM(K$71:K$72)&gt;K$94,K72/(SUM(K$71:K$72))*$K$94,K72)</f>
        <v>0</v>
      </c>
      <c r="M72" s="150">
        <f>IFERROR(L72*$K$106,0)</f>
        <v>0</v>
      </c>
      <c r="N72" s="6">
        <v>0</v>
      </c>
      <c r="O72" s="6">
        <f t="shared" si="34"/>
        <v>0</v>
      </c>
      <c r="P72" s="210">
        <v>0</v>
      </c>
      <c r="Q72" s="6">
        <f>ROUND(O72*P72,2)</f>
        <v>0</v>
      </c>
      <c r="R72" s="7">
        <f t="shared" si="31"/>
        <v>0</v>
      </c>
      <c r="S72" s="209"/>
      <c r="T72" s="14"/>
      <c r="U72" s="91"/>
      <c r="V72" s="6"/>
      <c r="W72" s="6"/>
      <c r="X72" s="7"/>
      <c r="Y72" s="192"/>
      <c r="AB72" s="3"/>
    </row>
    <row r="73" spans="1:25" ht="28.5">
      <c r="A73" s="52" t="s">
        <v>2</v>
      </c>
      <c r="B73" s="61" t="s">
        <v>33</v>
      </c>
      <c r="C73" s="62"/>
      <c r="D73" s="62"/>
      <c r="E73" s="63"/>
      <c r="F73" s="60">
        <f>SUM(F74:F75)</f>
        <v>0</v>
      </c>
      <c r="G73" s="64"/>
      <c r="H73" s="65"/>
      <c r="I73" s="65"/>
      <c r="J73" s="66"/>
      <c r="K73" s="34">
        <f>SUM(K74:K75)</f>
        <v>0</v>
      </c>
      <c r="L73" s="183"/>
      <c r="M73" s="183"/>
      <c r="N73" s="183"/>
      <c r="O73" s="183"/>
      <c r="P73" s="183"/>
      <c r="Q73" s="183"/>
      <c r="R73" s="56">
        <f>SUM(R74:R75)</f>
        <v>0</v>
      </c>
      <c r="S73" s="215"/>
      <c r="T73" s="65"/>
      <c r="U73" s="65"/>
      <c r="V73" s="66"/>
      <c r="W73" s="34">
        <f>SUM(W74:W75)</f>
        <v>0</v>
      </c>
      <c r="X73" s="37">
        <f>SUM(X74:X75)</f>
        <v>0</v>
      </c>
      <c r="Y73" s="235"/>
    </row>
    <row r="74" spans="1:25" ht="28.5">
      <c r="A74" s="15"/>
      <c r="B74" s="30"/>
      <c r="C74" s="14"/>
      <c r="D74" s="5"/>
      <c r="E74" s="29"/>
      <c r="F74" s="168"/>
      <c r="G74" s="27"/>
      <c r="H74" s="14"/>
      <c r="I74" s="26"/>
      <c r="J74" s="28"/>
      <c r="K74" s="6"/>
      <c r="L74" s="6">
        <f>IF(SUM(K$74:K$75)&gt;K$97,K74/(SUM(K$74:K$75))*K$97,K74)</f>
        <v>0</v>
      </c>
      <c r="M74" s="150">
        <f>IFERROR(L74*$K$106,0)</f>
        <v>0</v>
      </c>
      <c r="N74" s="6">
        <v>0</v>
      </c>
      <c r="O74" s="6">
        <f>IF(M74+N74&gt;K74*$K$104,M74-((M74+N74)-(K74*$K$104)),M74)</f>
        <v>0</v>
      </c>
      <c r="P74" s="210">
        <v>0</v>
      </c>
      <c r="Q74" s="6">
        <f>ROUND(O74*P74,2)</f>
        <v>0</v>
      </c>
      <c r="R74" s="7">
        <f t="shared" si="31"/>
        <v>0</v>
      </c>
      <c r="S74" s="209"/>
      <c r="T74" s="14"/>
      <c r="U74" s="91"/>
      <c r="V74" s="6"/>
      <c r="W74" s="6"/>
      <c r="X74" s="7"/>
      <c r="Y74" s="192"/>
    </row>
    <row r="75" spans="1:26" ht="28.5">
      <c r="A75" s="15"/>
      <c r="B75" s="30"/>
      <c r="C75" s="14"/>
      <c r="D75" s="5"/>
      <c r="E75" s="29"/>
      <c r="F75" s="168"/>
      <c r="G75" s="27"/>
      <c r="H75" s="14"/>
      <c r="I75" s="26"/>
      <c r="J75" s="28"/>
      <c r="K75" s="6"/>
      <c r="L75" s="6">
        <f>IF(SUM(K$74:K$75)&gt;K$97,K75/(SUM(K$74:K$75))*K$97,K75)</f>
        <v>0</v>
      </c>
      <c r="M75" s="150">
        <f>IFERROR(L75*$K$106,0)</f>
        <v>0</v>
      </c>
      <c r="N75" s="6">
        <v>0</v>
      </c>
      <c r="O75" s="6">
        <f>IF(M75+N75&gt;K75*$K$104,M75-((M75+N75)-(K75*$K$104)),M75)</f>
        <v>0</v>
      </c>
      <c r="P75" s="210">
        <v>0</v>
      </c>
      <c r="Q75" s="6">
        <f>ROUND(O75*P75,2)</f>
        <v>0</v>
      </c>
      <c r="R75" s="7">
        <f t="shared" si="31"/>
        <v>0</v>
      </c>
      <c r="S75" s="209"/>
      <c r="T75" s="14"/>
      <c r="U75" s="91"/>
      <c r="V75" s="6"/>
      <c r="W75" s="6"/>
      <c r="X75" s="7"/>
      <c r="Y75" s="192"/>
      <c r="Z75" s="3"/>
    </row>
    <row r="76" spans="1:27" ht="28.5">
      <c r="A76" s="52" t="s">
        <v>3</v>
      </c>
      <c r="B76" s="53" t="s">
        <v>32</v>
      </c>
      <c r="C76" s="54"/>
      <c r="D76" s="54"/>
      <c r="E76" s="55"/>
      <c r="F76" s="60">
        <f>SUM(F77:F78)</f>
        <v>0</v>
      </c>
      <c r="G76" s="57"/>
      <c r="H76" s="58"/>
      <c r="I76" s="58"/>
      <c r="J76" s="59"/>
      <c r="K76" s="56">
        <f>SUM(K77:K78)</f>
        <v>0</v>
      </c>
      <c r="L76" s="184"/>
      <c r="M76" s="184"/>
      <c r="N76" s="184"/>
      <c r="O76" s="184"/>
      <c r="P76" s="184"/>
      <c r="Q76" s="184"/>
      <c r="R76" s="56">
        <f>SUM(R77:R78)</f>
        <v>0</v>
      </c>
      <c r="S76" s="214"/>
      <c r="T76" s="58"/>
      <c r="U76" s="58"/>
      <c r="V76" s="59"/>
      <c r="W76" s="56">
        <f>SUM(W77:W78)</f>
        <v>0</v>
      </c>
      <c r="X76" s="60">
        <f>SUM(X77:X78)</f>
        <v>0</v>
      </c>
      <c r="Y76" s="235"/>
      <c r="AA76" s="3"/>
    </row>
    <row r="77" spans="1:26" ht="28.5">
      <c r="A77" s="15"/>
      <c r="B77" s="30"/>
      <c r="C77" s="14"/>
      <c r="D77" s="5"/>
      <c r="E77" s="29"/>
      <c r="F77" s="168"/>
      <c r="G77" s="27"/>
      <c r="H77" s="14"/>
      <c r="I77" s="26"/>
      <c r="J77" s="28"/>
      <c r="K77" s="6"/>
      <c r="L77" s="6">
        <f>IF(SUM(K$77:K$78)&gt;K$98,K77/(SUM(K$77:K$78))*K$98,K77)</f>
        <v>0</v>
      </c>
      <c r="M77" s="150">
        <f>IFERROR(L77*$K$106,0)</f>
        <v>0</v>
      </c>
      <c r="N77" s="6">
        <v>0</v>
      </c>
      <c r="O77" s="6">
        <f>IF(M77+N77&gt;K77*$K$104,M77-((M77+N77)-(K77*$K$104)),M77)</f>
        <v>0</v>
      </c>
      <c r="P77" s="210">
        <v>0</v>
      </c>
      <c r="Q77" s="6">
        <f>ROUND(O77*P77,2)</f>
        <v>0</v>
      </c>
      <c r="R77" s="7">
        <f t="shared" si="31"/>
        <v>0</v>
      </c>
      <c r="S77" s="209"/>
      <c r="T77" s="14"/>
      <c r="U77" s="91"/>
      <c r="V77" s="6"/>
      <c r="W77" s="6"/>
      <c r="X77" s="7"/>
      <c r="Y77" s="192"/>
      <c r="Z77" s="3"/>
    </row>
    <row r="78" spans="1:25" ht="28.5">
      <c r="A78" s="15"/>
      <c r="B78" s="158"/>
      <c r="C78" s="14"/>
      <c r="D78" s="5"/>
      <c r="E78" s="29"/>
      <c r="F78" s="168"/>
      <c r="G78" s="27"/>
      <c r="H78" s="14"/>
      <c r="I78" s="26"/>
      <c r="J78" s="28"/>
      <c r="K78" s="6"/>
      <c r="L78" s="6">
        <f>IF(SUM(K$77:K$78)&gt;K$98,K78/(SUM(K$77:K$78))*K$98,K78)</f>
        <v>0</v>
      </c>
      <c r="M78" s="150">
        <f>IFERROR(L78*$K$106,0)</f>
        <v>0</v>
      </c>
      <c r="N78" s="6">
        <v>0</v>
      </c>
      <c r="O78" s="6">
        <f>IF(M78+N78&gt;K78*$K$104,M78-((M78+N78)-(K78*$K$104)),M78)</f>
        <v>0</v>
      </c>
      <c r="P78" s="210">
        <v>0</v>
      </c>
      <c r="Q78" s="6">
        <f>ROUND(O78*P78,2)</f>
        <v>0</v>
      </c>
      <c r="R78" s="7">
        <f t="shared" si="31"/>
        <v>0</v>
      </c>
      <c r="S78" s="209"/>
      <c r="T78" s="14"/>
      <c r="U78" s="91"/>
      <c r="V78" s="6"/>
      <c r="W78" s="6"/>
      <c r="X78" s="7"/>
      <c r="Y78" s="192"/>
    </row>
    <row r="79" spans="1:25" ht="30">
      <c r="A79" s="52" t="s">
        <v>4</v>
      </c>
      <c r="B79" s="159" t="s">
        <v>201</v>
      </c>
      <c r="C79" s="54"/>
      <c r="D79" s="54"/>
      <c r="E79" s="55"/>
      <c r="F79" s="60">
        <f>SUM(F80:F81)</f>
        <v>0</v>
      </c>
      <c r="G79" s="57"/>
      <c r="H79" s="58"/>
      <c r="I79" s="58"/>
      <c r="J79" s="59"/>
      <c r="K79" s="56">
        <f>SUM(K80:K81)</f>
        <v>0</v>
      </c>
      <c r="L79" s="184"/>
      <c r="M79" s="184"/>
      <c r="N79" s="184"/>
      <c r="O79" s="184"/>
      <c r="P79" s="184"/>
      <c r="Q79" s="184"/>
      <c r="R79" s="56">
        <f>SUM(R80:R81)</f>
        <v>0</v>
      </c>
      <c r="S79" s="214"/>
      <c r="T79" s="58"/>
      <c r="U79" s="58"/>
      <c r="V79" s="59"/>
      <c r="W79" s="56">
        <f>SUM(W80:W81)</f>
        <v>0</v>
      </c>
      <c r="X79" s="60">
        <f>SUM(X80:X81)</f>
        <v>0</v>
      </c>
      <c r="Y79" s="235"/>
    </row>
    <row r="80" spans="1:30" ht="28.5">
      <c r="A80" s="15"/>
      <c r="B80" s="30"/>
      <c r="C80" s="14"/>
      <c r="D80" s="5"/>
      <c r="E80" s="29"/>
      <c r="F80" s="168"/>
      <c r="G80" s="27"/>
      <c r="H80" s="14"/>
      <c r="I80" s="26"/>
      <c r="J80" s="28"/>
      <c r="K80" s="6"/>
      <c r="L80" s="6">
        <f>IF(SUM(K$80:K$81)&gt;K$99,K80/(SUM(K$80:K$81))*K$99,K80)</f>
        <v>0</v>
      </c>
      <c r="M80" s="150">
        <f>IFERROR(L80*$K$106,0)</f>
        <v>0</v>
      </c>
      <c r="N80" s="6">
        <v>0</v>
      </c>
      <c r="O80" s="6">
        <f>IF(M80+N80&gt;K80*$K$104,M80-((M80+N80)-(K80*$K$104)),M80)</f>
        <v>0</v>
      </c>
      <c r="P80" s="210">
        <v>0</v>
      </c>
      <c r="Q80" s="6">
        <f>ROUND(O80*P80,2)</f>
        <v>0</v>
      </c>
      <c r="R80" s="7">
        <f t="shared" si="31"/>
        <v>0</v>
      </c>
      <c r="S80" s="209"/>
      <c r="T80" s="14"/>
      <c r="U80" s="91"/>
      <c r="V80" s="6"/>
      <c r="W80" s="6"/>
      <c r="X80" s="7"/>
      <c r="Y80" s="192"/>
      <c r="AA80" s="3"/>
      <c r="AD80" s="3"/>
    </row>
    <row r="81" spans="1:27" ht="28.5">
      <c r="A81" s="15"/>
      <c r="B81" s="30"/>
      <c r="C81" s="14"/>
      <c r="D81" s="5"/>
      <c r="E81" s="29"/>
      <c r="F81" s="168"/>
      <c r="G81" s="27"/>
      <c r="H81" s="14"/>
      <c r="I81" s="26"/>
      <c r="J81" s="28"/>
      <c r="K81" s="6">
        <v>0</v>
      </c>
      <c r="L81" s="6">
        <f>IF(SUM(K$80:K$81)&gt;K$99,K81/(SUM(K$80:K$81))*K$99,K81)</f>
        <v>0</v>
      </c>
      <c r="M81" s="150">
        <f>IFERROR(L81*$K$106,0)</f>
        <v>0</v>
      </c>
      <c r="N81" s="6">
        <v>0</v>
      </c>
      <c r="O81" s="6">
        <f>IF(M81+N81&gt;K81*$K$104,M81-((M81+N81)-(K81*$K$104)),M81)</f>
        <v>0</v>
      </c>
      <c r="P81" s="210">
        <v>0</v>
      </c>
      <c r="Q81" s="6">
        <f>ROUND(O81*P81,2)</f>
        <v>0</v>
      </c>
      <c r="R81" s="7">
        <f t="shared" si="31"/>
        <v>0</v>
      </c>
      <c r="S81" s="209"/>
      <c r="T81" s="14"/>
      <c r="U81" s="91"/>
      <c r="V81" s="6"/>
      <c r="W81" s="6"/>
      <c r="X81" s="7"/>
      <c r="Y81" s="192"/>
      <c r="AA81" s="3"/>
    </row>
    <row r="82" spans="1:30" ht="30">
      <c r="A82" s="52" t="s">
        <v>5</v>
      </c>
      <c r="B82" s="53" t="s">
        <v>21</v>
      </c>
      <c r="C82" s="54"/>
      <c r="D82" s="54"/>
      <c r="E82" s="55"/>
      <c r="F82" s="60">
        <f>SUM(F83:F84)</f>
        <v>0</v>
      </c>
      <c r="G82" s="57"/>
      <c r="H82" s="58"/>
      <c r="I82" s="58"/>
      <c r="J82" s="59"/>
      <c r="K82" s="56">
        <f>SUM(K83:K84)</f>
        <v>0</v>
      </c>
      <c r="L82" s="184"/>
      <c r="M82" s="184"/>
      <c r="N82" s="184"/>
      <c r="O82" s="184"/>
      <c r="P82" s="184"/>
      <c r="Q82" s="184"/>
      <c r="R82" s="221"/>
      <c r="S82" s="214"/>
      <c r="T82" s="58"/>
      <c r="U82" s="58"/>
      <c r="V82" s="59"/>
      <c r="W82" s="56">
        <f>SUM(W83:W84)</f>
        <v>0</v>
      </c>
      <c r="X82" s="60">
        <f>SUM(X83:X84)</f>
        <v>0</v>
      </c>
      <c r="Y82" s="235"/>
      <c r="AA82" s="3"/>
      <c r="AD82" s="3"/>
    </row>
    <row r="83" spans="1:29" ht="28.5">
      <c r="A83" s="15"/>
      <c r="B83" s="30"/>
      <c r="C83" s="14"/>
      <c r="D83" s="5"/>
      <c r="E83" s="29"/>
      <c r="F83" s="168"/>
      <c r="G83" s="27"/>
      <c r="H83" s="14"/>
      <c r="I83" s="26"/>
      <c r="J83" s="28"/>
      <c r="K83" s="6"/>
      <c r="L83" s="6"/>
      <c r="M83" s="6"/>
      <c r="N83" s="6">
        <v>0</v>
      </c>
      <c r="O83" s="6"/>
      <c r="P83" s="6"/>
      <c r="Q83" s="6"/>
      <c r="R83" s="7"/>
      <c r="S83" s="209"/>
      <c r="T83" s="14"/>
      <c r="U83" s="91"/>
      <c r="V83" s="6"/>
      <c r="W83" s="6"/>
      <c r="X83" s="7"/>
      <c r="Y83" s="192"/>
      <c r="AA83" s="3"/>
      <c r="AC83" s="3"/>
    </row>
    <row r="84" spans="1:27" ht="28.5">
      <c r="A84" s="15"/>
      <c r="B84" s="30"/>
      <c r="C84" s="14"/>
      <c r="D84" s="5"/>
      <c r="E84" s="29"/>
      <c r="F84" s="168"/>
      <c r="G84" s="27"/>
      <c r="H84" s="14"/>
      <c r="I84" s="26"/>
      <c r="J84" s="28"/>
      <c r="K84" s="6"/>
      <c r="L84" s="6"/>
      <c r="M84" s="6"/>
      <c r="N84" s="6">
        <v>0</v>
      </c>
      <c r="O84" s="6"/>
      <c r="P84" s="6"/>
      <c r="Q84" s="6"/>
      <c r="R84" s="7"/>
      <c r="S84" s="209"/>
      <c r="T84" s="14"/>
      <c r="U84" s="91"/>
      <c r="V84" s="6"/>
      <c r="W84" s="6"/>
      <c r="X84" s="7"/>
      <c r="Y84" s="192"/>
      <c r="AA84" s="3"/>
    </row>
    <row r="85" spans="1:25" ht="30">
      <c r="A85" s="52" t="s">
        <v>6</v>
      </c>
      <c r="B85" s="53" t="s">
        <v>22</v>
      </c>
      <c r="C85" s="54"/>
      <c r="D85" s="54"/>
      <c r="E85" s="55"/>
      <c r="F85" s="60">
        <f>SUM(F86:F87)</f>
        <v>0</v>
      </c>
      <c r="G85" s="57"/>
      <c r="H85" s="58"/>
      <c r="I85" s="58"/>
      <c r="J85" s="59"/>
      <c r="K85" s="56">
        <f>SUM(K86:K87)</f>
        <v>0</v>
      </c>
      <c r="L85" s="184"/>
      <c r="M85" s="184"/>
      <c r="N85" s="184"/>
      <c r="O85" s="184"/>
      <c r="P85" s="184"/>
      <c r="Q85" s="184"/>
      <c r="R85" s="221"/>
      <c r="S85" s="214"/>
      <c r="T85" s="58"/>
      <c r="U85" s="58"/>
      <c r="V85" s="59"/>
      <c r="W85" s="56">
        <f>SUM(W86:W87)</f>
        <v>0</v>
      </c>
      <c r="X85" s="60">
        <f>SUM(X86:X87)</f>
        <v>0</v>
      </c>
      <c r="Y85" s="235"/>
    </row>
    <row r="86" spans="1:25" ht="28.5">
      <c r="A86" s="15"/>
      <c r="B86" s="45"/>
      <c r="C86" s="8"/>
      <c r="D86" s="46"/>
      <c r="E86" s="47"/>
      <c r="F86" s="168"/>
      <c r="G86" s="48"/>
      <c r="H86" s="8"/>
      <c r="I86" s="49"/>
      <c r="J86" s="50"/>
      <c r="K86" s="6"/>
      <c r="L86" s="6"/>
      <c r="M86" s="6"/>
      <c r="N86" s="6">
        <v>0</v>
      </c>
      <c r="O86" s="6"/>
      <c r="P86" s="6"/>
      <c r="Q86" s="6"/>
      <c r="R86" s="7"/>
      <c r="S86" s="209"/>
      <c r="T86" s="14"/>
      <c r="U86" s="91"/>
      <c r="V86" s="6"/>
      <c r="W86" s="6"/>
      <c r="X86" s="7"/>
      <c r="Y86" s="192"/>
    </row>
    <row r="87" spans="1:25" ht="29.25" thickBot="1">
      <c r="A87" s="227"/>
      <c r="B87" s="228"/>
      <c r="C87" s="223"/>
      <c r="D87" s="229"/>
      <c r="E87" s="230"/>
      <c r="F87" s="168"/>
      <c r="G87" s="222"/>
      <c r="H87" s="223"/>
      <c r="I87" s="224"/>
      <c r="J87" s="225"/>
      <c r="K87" s="94"/>
      <c r="L87" s="94"/>
      <c r="M87" s="94"/>
      <c r="N87" s="94">
        <v>0</v>
      </c>
      <c r="O87" s="94"/>
      <c r="P87" s="94"/>
      <c r="Q87" s="94"/>
      <c r="R87" s="95"/>
      <c r="S87" s="211"/>
      <c r="T87" s="92"/>
      <c r="U87" s="93"/>
      <c r="V87" s="94"/>
      <c r="W87" s="94"/>
      <c r="X87" s="95"/>
      <c r="Y87" s="192"/>
    </row>
    <row r="88" spans="1:18" ht="80.25" customHeight="1" thickBot="1">
      <c r="A88" s="297" t="s">
        <v>36</v>
      </c>
      <c r="B88" s="298"/>
      <c r="C88" s="298"/>
      <c r="D88" s="298"/>
      <c r="E88" s="298"/>
      <c r="F88" s="298"/>
      <c r="G88" s="299"/>
      <c r="H88" s="299"/>
      <c r="I88" s="299"/>
      <c r="J88" s="299"/>
      <c r="K88" s="299"/>
      <c r="L88" s="185"/>
      <c r="M88" s="185"/>
      <c r="N88" s="185"/>
      <c r="O88" s="254"/>
      <c r="P88" s="254"/>
      <c r="Q88" s="185"/>
      <c r="R88" s="185"/>
    </row>
    <row r="89" spans="1:18" ht="39.95" customHeight="1">
      <c r="A89" s="323" t="s">
        <v>449</v>
      </c>
      <c r="B89" s="324"/>
      <c r="C89" s="324"/>
      <c r="D89" s="324"/>
      <c r="E89" s="324"/>
      <c r="F89" s="325"/>
      <c r="G89" s="326" t="s">
        <v>450</v>
      </c>
      <c r="H89" s="326"/>
      <c r="I89" s="326"/>
      <c r="J89" s="326"/>
      <c r="K89" s="327"/>
      <c r="L89" s="244"/>
      <c r="M89" s="244"/>
      <c r="N89" s="193"/>
      <c r="O89" s="193"/>
      <c r="P89" s="253"/>
      <c r="Q89" s="193"/>
      <c r="R89" s="193"/>
    </row>
    <row r="90" spans="1:18" s="23" customFormat="1" ht="2.1" customHeight="1">
      <c r="A90" s="39"/>
      <c r="B90" s="40"/>
      <c r="C90" s="41"/>
      <c r="D90" s="41"/>
      <c r="E90" s="42"/>
      <c r="F90" s="42"/>
      <c r="G90" s="43"/>
      <c r="H90" s="43"/>
      <c r="I90" s="43"/>
      <c r="J90" s="43"/>
      <c r="K90" s="43"/>
      <c r="L90" s="244"/>
      <c r="M90" s="245"/>
      <c r="N90" s="186"/>
      <c r="O90" s="186"/>
      <c r="P90" s="186"/>
      <c r="Q90" s="186"/>
      <c r="R90" s="186"/>
    </row>
    <row r="91" spans="1:18" ht="86.25" customHeight="1">
      <c r="A91" s="300" t="s">
        <v>7</v>
      </c>
      <c r="B91" s="331" t="s">
        <v>79</v>
      </c>
      <c r="C91" s="332"/>
      <c r="D91" s="332"/>
      <c r="E91" s="333"/>
      <c r="F91" s="310">
        <v>7.5156000000000001</v>
      </c>
      <c r="G91" s="67"/>
      <c r="H91" s="68"/>
      <c r="I91" s="68"/>
      <c r="J91" s="69"/>
      <c r="K91" s="313">
        <v>7.5156000000000001</v>
      </c>
      <c r="L91" s="244"/>
      <c r="M91" s="246"/>
      <c r="N91" s="187"/>
      <c r="O91" s="187"/>
      <c r="P91" s="187"/>
      <c r="Q91" s="187"/>
      <c r="R91" s="187"/>
    </row>
    <row r="92" spans="1:18" s="22" customFormat="1" ht="14.25" customHeight="1">
      <c r="A92" s="300"/>
      <c r="B92" s="334" t="s">
        <v>44</v>
      </c>
      <c r="C92" s="335"/>
      <c r="D92" s="335"/>
      <c r="E92" s="336"/>
      <c r="F92" s="311"/>
      <c r="G92" s="70"/>
      <c r="H92" s="71"/>
      <c r="I92" s="71"/>
      <c r="J92" s="72"/>
      <c r="K92" s="313"/>
      <c r="L92" s="244"/>
      <c r="M92" s="246"/>
      <c r="N92" s="187"/>
      <c r="O92" s="187"/>
      <c r="P92" s="187"/>
      <c r="Q92" s="187"/>
      <c r="R92" s="187"/>
    </row>
    <row r="93" spans="1:18" s="22" customFormat="1" ht="21" customHeight="1">
      <c r="A93" s="301"/>
      <c r="B93" s="314" t="s">
        <v>55</v>
      </c>
      <c r="C93" s="315"/>
      <c r="D93" s="315"/>
      <c r="E93" s="316"/>
      <c r="F93" s="312"/>
      <c r="G93" s="70"/>
      <c r="H93" s="71"/>
      <c r="I93" s="71"/>
      <c r="J93" s="72"/>
      <c r="K93" s="313"/>
      <c r="L93" s="244"/>
      <c r="M93" s="246"/>
      <c r="N93" s="187"/>
      <c r="O93" s="187"/>
      <c r="P93" s="187"/>
      <c r="Q93" s="187"/>
      <c r="R93" s="187"/>
    </row>
    <row r="94" spans="1:19" ht="75" customHeight="1">
      <c r="A94" s="33" t="s">
        <v>8</v>
      </c>
      <c r="B94" s="287" t="s">
        <v>37</v>
      </c>
      <c r="C94" s="337"/>
      <c r="D94" s="337"/>
      <c r="E94" s="338"/>
      <c r="F94" s="74">
        <f>F4*0.1</f>
        <v>0</v>
      </c>
      <c r="G94" s="75"/>
      <c r="H94" s="68"/>
      <c r="I94" s="68"/>
      <c r="J94" s="69"/>
      <c r="K94" s="73">
        <f>K4*0.1</f>
        <v>0</v>
      </c>
      <c r="L94" s="247"/>
      <c r="M94" s="247"/>
      <c r="N94" s="190"/>
      <c r="O94" s="190"/>
      <c r="P94" s="190"/>
      <c r="Q94" s="190"/>
      <c r="R94" s="190"/>
      <c r="S94" s="194"/>
    </row>
    <row r="95" spans="1:27" ht="75" customHeight="1">
      <c r="A95" s="33" t="s">
        <v>9</v>
      </c>
      <c r="B95" s="273" t="s">
        <v>38</v>
      </c>
      <c r="C95" s="273"/>
      <c r="D95" s="273"/>
      <c r="E95" s="273"/>
      <c r="F95" s="74">
        <f>MIN(F94,(IF(F70="",0,F70)))+F4</f>
        <v>0</v>
      </c>
      <c r="G95" s="75"/>
      <c r="H95" s="68"/>
      <c r="I95" s="68"/>
      <c r="J95" s="69"/>
      <c r="K95" s="73">
        <f>MIN(K94,(IF(K70="",0,K70)))+K4</f>
        <v>0</v>
      </c>
      <c r="L95" s="247"/>
      <c r="M95" s="247"/>
      <c r="N95" s="190"/>
      <c r="O95" s="190"/>
      <c r="P95" s="190"/>
      <c r="Q95" s="190"/>
      <c r="R95" s="190"/>
      <c r="S95" s="194"/>
      <c r="Z95" s="3"/>
      <c r="AA95" s="3"/>
    </row>
    <row r="96" spans="1:28" ht="75" customHeight="1">
      <c r="A96" s="33" t="s">
        <v>10</v>
      </c>
      <c r="B96" s="273" t="s">
        <v>438</v>
      </c>
      <c r="C96" s="273"/>
      <c r="D96" s="273"/>
      <c r="E96" s="273"/>
      <c r="F96" s="76"/>
      <c r="G96" s="76"/>
      <c r="H96" s="76"/>
      <c r="I96" s="76"/>
      <c r="J96" s="77"/>
      <c r="K96" s="78">
        <f>IFERROR(K95/F95,0)</f>
        <v>0</v>
      </c>
      <c r="L96" s="247"/>
      <c r="M96" s="248"/>
      <c r="N96" s="195"/>
      <c r="O96" s="195"/>
      <c r="P96" s="195"/>
      <c r="Q96" s="195"/>
      <c r="R96" s="190"/>
      <c r="S96" s="194"/>
      <c r="AB96" s="262"/>
    </row>
    <row r="97" spans="1:19" ht="90" customHeight="1">
      <c r="A97" s="33" t="s">
        <v>11</v>
      </c>
      <c r="B97" s="270" t="s">
        <v>436</v>
      </c>
      <c r="C97" s="271"/>
      <c r="D97" s="271"/>
      <c r="E97" s="272"/>
      <c r="F97" s="74">
        <f>IF((IF((37500)&gt;F73,F73,(37500)))&gt;(F95*0.02),(F95*0.02),(IF((37500)&gt;F73,F73,(37500))))</f>
        <v>0</v>
      </c>
      <c r="G97" s="67"/>
      <c r="H97" s="68"/>
      <c r="I97" s="68"/>
      <c r="J97" s="69"/>
      <c r="K97" s="73">
        <f>IF((IF((37500)&gt;K73,K73,(37500)))&gt;(K95*0.02),(K95*0.02),(IF((37500)&gt;K73,K73,(37500))))</f>
        <v>0</v>
      </c>
      <c r="L97" s="247"/>
      <c r="M97" s="247"/>
      <c r="N97" s="190"/>
      <c r="O97" s="190"/>
      <c r="P97" s="190"/>
      <c r="Q97" s="190"/>
      <c r="R97" s="190"/>
      <c r="S97" s="194"/>
    </row>
    <row r="98" spans="1:19" ht="75" customHeight="1">
      <c r="A98" s="33" t="s">
        <v>12</v>
      </c>
      <c r="B98" s="270" t="s">
        <v>437</v>
      </c>
      <c r="C98" s="271"/>
      <c r="D98" s="271"/>
      <c r="E98" s="272"/>
      <c r="F98" s="74">
        <f>IF((IF((75000)&gt;F76,F76,(75000)))&gt;(F95*0.02),(F95*0.02),(IF((75000)&gt;F76,F76,(75000))))</f>
        <v>0</v>
      </c>
      <c r="G98" s="67"/>
      <c r="H98" s="68"/>
      <c r="I98" s="68"/>
      <c r="J98" s="69"/>
      <c r="K98" s="73">
        <f>IF((IF((75000)&gt;K76,K76,(75000)))&gt;(K95*0.02),(K95*0.02),(IF((75000)&gt;K76,K76,(75000))))</f>
        <v>0</v>
      </c>
      <c r="L98" s="247"/>
      <c r="M98" s="247"/>
      <c r="N98" s="190"/>
      <c r="O98" s="190"/>
      <c r="P98" s="190"/>
      <c r="Q98" s="190"/>
      <c r="R98" s="190"/>
      <c r="S98" s="194"/>
    </row>
    <row r="99" spans="1:27" ht="75" customHeight="1">
      <c r="A99" s="33" t="s">
        <v>13</v>
      </c>
      <c r="B99" s="277" t="s">
        <v>40</v>
      </c>
      <c r="C99" s="277"/>
      <c r="D99" s="277"/>
      <c r="E99" s="277"/>
      <c r="F99" s="74">
        <f>IF(((F95*0.1)-F97-F98)&gt;F79,F79,((F95*0.1)-F97-F98))</f>
        <v>0</v>
      </c>
      <c r="G99" s="75"/>
      <c r="H99" s="68"/>
      <c r="I99" s="68"/>
      <c r="J99" s="69"/>
      <c r="K99" s="73">
        <f>IF(((K95*0.1)-K97-K98)&gt;K79,K79,((K95*0.1)-K97-K98))</f>
        <v>0</v>
      </c>
      <c r="L99" s="247"/>
      <c r="M99" s="247"/>
      <c r="N99" s="190"/>
      <c r="O99" s="190"/>
      <c r="P99" s="190"/>
      <c r="Q99" s="190"/>
      <c r="R99" s="190"/>
      <c r="S99" s="194"/>
      <c r="AA99" s="3"/>
    </row>
    <row r="100" spans="1:19" ht="75" customHeight="1">
      <c r="A100" s="33" t="s">
        <v>14</v>
      </c>
      <c r="B100" s="277" t="s">
        <v>41</v>
      </c>
      <c r="C100" s="277"/>
      <c r="D100" s="277"/>
      <c r="E100" s="277"/>
      <c r="F100" s="74">
        <f>F97+F98+F99</f>
        <v>0</v>
      </c>
      <c r="G100" s="75"/>
      <c r="H100" s="68"/>
      <c r="I100" s="68"/>
      <c r="J100" s="69"/>
      <c r="K100" s="73">
        <f>K97+K98+K99</f>
        <v>0</v>
      </c>
      <c r="L100" s="247"/>
      <c r="M100" s="252"/>
      <c r="N100" s="190"/>
      <c r="O100" s="190"/>
      <c r="P100" s="190"/>
      <c r="Q100" s="190"/>
      <c r="R100" s="190"/>
      <c r="S100" s="194"/>
    </row>
    <row r="101" spans="1:19" ht="75" customHeight="1">
      <c r="A101" s="33" t="s">
        <v>15</v>
      </c>
      <c r="B101" s="277" t="s">
        <v>42</v>
      </c>
      <c r="C101" s="277"/>
      <c r="D101" s="277"/>
      <c r="E101" s="277"/>
      <c r="F101" s="80">
        <f>F95+F100</f>
        <v>0</v>
      </c>
      <c r="G101" s="75"/>
      <c r="H101" s="68"/>
      <c r="I101" s="68"/>
      <c r="J101" s="69"/>
      <c r="K101" s="79">
        <f>K95+K100</f>
        <v>0</v>
      </c>
      <c r="L101" s="247"/>
      <c r="M101" s="249"/>
      <c r="N101" s="191"/>
      <c r="O101" s="191"/>
      <c r="P101" s="191"/>
      <c r="Q101" s="191"/>
      <c r="R101" s="191"/>
      <c r="S101" s="194"/>
    </row>
    <row r="102" spans="1:19" ht="46.5" customHeight="1" hidden="1">
      <c r="A102" s="294" t="s">
        <v>457</v>
      </c>
      <c r="B102" s="295"/>
      <c r="C102" s="295"/>
      <c r="D102" s="295"/>
      <c r="E102" s="295"/>
      <c r="F102" s="295"/>
      <c r="G102" s="295"/>
      <c r="H102" s="295"/>
      <c r="I102" s="295"/>
      <c r="J102" s="296"/>
      <c r="K102" s="260">
        <f>IF(MIN((K101*K104),K107)&gt;K108,MIN((K101*K104),K107),0)</f>
        <v>0</v>
      </c>
      <c r="L102" s="263" t="s">
        <v>452</v>
      </c>
      <c r="M102" s="249"/>
      <c r="N102" s="191"/>
      <c r="O102" s="191"/>
      <c r="P102" s="191"/>
      <c r="Q102" s="191"/>
      <c r="R102" s="191"/>
      <c r="S102" s="194"/>
    </row>
    <row r="103" spans="1:19" ht="75" customHeight="1">
      <c r="A103" s="33" t="s">
        <v>24</v>
      </c>
      <c r="B103" s="277" t="s">
        <v>80</v>
      </c>
      <c r="C103" s="277"/>
      <c r="D103" s="277"/>
      <c r="E103" s="277"/>
      <c r="F103" s="16"/>
      <c r="G103" s="75"/>
      <c r="H103" s="68"/>
      <c r="I103" s="68"/>
      <c r="J103" s="69"/>
      <c r="K103" s="25">
        <f>SUM(N13:N15,N9:N11,N18:N20,N22:N24,N27:N29,N31:N33,N36:N38,N40:N42,N45:N47,N49:N51,N53:N55,N58:N60,N62:N64,N66,N68:N69,N71:N72,N74:N75,N77:N78,N80:N81,N83:N84,N86:N87)</f>
        <v>0</v>
      </c>
      <c r="L103" s="258"/>
      <c r="M103" s="250"/>
      <c r="N103" s="192"/>
      <c r="O103" s="192"/>
      <c r="P103" s="192"/>
      <c r="Q103" s="192"/>
      <c r="R103" s="192"/>
      <c r="S103" s="194"/>
    </row>
    <row r="104" spans="1:18" ht="35.25" customHeight="1">
      <c r="A104" s="33" t="s">
        <v>16</v>
      </c>
      <c r="B104" s="277" t="s">
        <v>461</v>
      </c>
      <c r="C104" s="277"/>
      <c r="D104" s="277"/>
      <c r="E104" s="277"/>
      <c r="F104" s="178">
        <v>0.5</v>
      </c>
      <c r="G104" s="81"/>
      <c r="H104" s="68"/>
      <c r="I104" s="68"/>
      <c r="J104" s="69"/>
      <c r="K104" s="177">
        <f>F104</f>
        <v>0.5</v>
      </c>
      <c r="L104" s="259"/>
      <c r="M104" s="251"/>
      <c r="N104" s="189"/>
      <c r="O104" s="189"/>
      <c r="P104" s="189"/>
      <c r="Q104" s="189"/>
      <c r="R104" s="189"/>
    </row>
    <row r="105" spans="1:18" ht="35.25" customHeight="1" hidden="1">
      <c r="A105" s="274" t="s">
        <v>455</v>
      </c>
      <c r="B105" s="275"/>
      <c r="C105" s="275"/>
      <c r="D105" s="275"/>
      <c r="E105" s="275"/>
      <c r="F105" s="275"/>
      <c r="G105" s="275"/>
      <c r="H105" s="275"/>
      <c r="I105" s="275"/>
      <c r="J105" s="276"/>
      <c r="K105" s="261">
        <f>IFERROR((IF(MIN(F109,K102)&lt;K107,MIN(F109,K107)/K101,K107/K101)),0)</f>
        <v>0</v>
      </c>
      <c r="L105" s="259" t="s">
        <v>454</v>
      </c>
      <c r="M105" s="257"/>
      <c r="N105" s="189"/>
      <c r="O105" s="189"/>
      <c r="P105" s="189"/>
      <c r="Q105" s="189"/>
      <c r="R105" s="189"/>
    </row>
    <row r="106" spans="1:18" ht="35.25" customHeight="1" hidden="1">
      <c r="A106" s="278" t="s">
        <v>456</v>
      </c>
      <c r="B106" s="278"/>
      <c r="C106" s="278"/>
      <c r="D106" s="278"/>
      <c r="E106" s="278"/>
      <c r="F106" s="278"/>
      <c r="G106" s="278"/>
      <c r="H106" s="278"/>
      <c r="I106" s="278"/>
      <c r="J106" s="279"/>
      <c r="K106" s="261">
        <f>IF(K105&gt;K104,K104,K105)</f>
        <v>0</v>
      </c>
      <c r="L106" s="259" t="s">
        <v>454</v>
      </c>
      <c r="M106" s="257"/>
      <c r="N106" s="189"/>
      <c r="O106" s="189"/>
      <c r="P106" s="189"/>
      <c r="Q106" s="189"/>
      <c r="R106" s="189"/>
    </row>
    <row r="107" spans="1:18" ht="98.25" customHeight="1">
      <c r="A107" s="33" t="s">
        <v>39</v>
      </c>
      <c r="B107" s="281" t="s">
        <v>462</v>
      </c>
      <c r="C107" s="282"/>
      <c r="D107" s="283"/>
      <c r="E107" s="231">
        <v>15000</v>
      </c>
      <c r="F107" s="73">
        <f>E107*F91</f>
        <v>112734</v>
      </c>
      <c r="G107" s="75"/>
      <c r="H107" s="68"/>
      <c r="I107" s="68"/>
      <c r="J107" s="69"/>
      <c r="K107" s="73">
        <f>E107*K91</f>
        <v>112734</v>
      </c>
      <c r="L107" s="257"/>
      <c r="M107" s="247"/>
      <c r="N107" s="190"/>
      <c r="O107" s="190"/>
      <c r="P107" s="190"/>
      <c r="Q107" s="190"/>
      <c r="R107" s="190"/>
    </row>
    <row r="108" spans="1:19" ht="102" customHeight="1" thickBot="1">
      <c r="A108" s="33" t="s">
        <v>23</v>
      </c>
      <c r="B108" s="281" t="s">
        <v>463</v>
      </c>
      <c r="C108" s="282"/>
      <c r="D108" s="283"/>
      <c r="E108" s="231">
        <v>5000</v>
      </c>
      <c r="F108" s="73">
        <f>E108*F91</f>
        <v>37578</v>
      </c>
      <c r="G108" s="75"/>
      <c r="H108" s="68"/>
      <c r="I108" s="68"/>
      <c r="J108" s="69"/>
      <c r="K108" s="73">
        <f>E108*K91</f>
        <v>37578</v>
      </c>
      <c r="L108" s="257"/>
      <c r="M108" s="247"/>
      <c r="N108" s="252"/>
      <c r="O108" s="190"/>
      <c r="P108" s="190"/>
      <c r="Q108" s="190"/>
      <c r="R108" s="190"/>
      <c r="S108" s="194"/>
    </row>
    <row r="109" spans="1:19" ht="150" customHeight="1" thickTop="1" thickBot="1">
      <c r="A109" s="33" t="s">
        <v>25</v>
      </c>
      <c r="B109" s="273" t="s">
        <v>56</v>
      </c>
      <c r="C109" s="273"/>
      <c r="D109" s="273"/>
      <c r="E109" s="287"/>
      <c r="F109" s="123">
        <f>ROUND((IF((IF(F108&gt;((F101*F104)-F103),0,((F101*F104)-F103)))&gt;F107,F107,(IF(F108&gt;((F101*F104)-F103),0,((F101*F104)-F103))))),2)</f>
        <v>0</v>
      </c>
      <c r="G109" s="122"/>
      <c r="H109" s="68"/>
      <c r="I109" s="68"/>
      <c r="J109" s="68"/>
      <c r="K109" s="123">
        <f>MIN(F109,K107,SUM(R4+R70+R73+R76+R79))</f>
        <v>0</v>
      </c>
      <c r="L109" s="257"/>
      <c r="M109" s="247"/>
      <c r="N109" s="255"/>
      <c r="O109" s="196"/>
      <c r="P109" s="196"/>
      <c r="Q109" s="196"/>
      <c r="R109" s="196"/>
      <c r="S109" s="194"/>
    </row>
    <row r="110" spans="1:19" ht="75" customHeight="1" thickTop="1">
      <c r="A110" s="33" t="s">
        <v>30</v>
      </c>
      <c r="B110" s="268" t="s">
        <v>439</v>
      </c>
      <c r="C110" s="269"/>
      <c r="D110" s="269"/>
      <c r="E110" s="269"/>
      <c r="F110" s="121"/>
      <c r="G110" s="82"/>
      <c r="H110" s="68"/>
      <c r="I110" s="68"/>
      <c r="J110" s="69"/>
      <c r="K110" s="124">
        <f>K109-IFERROR(ROUND((IF(K96&lt;80%,K109*0.05)),2),0)</f>
        <v>0</v>
      </c>
      <c r="L110" s="257"/>
      <c r="M110" s="196"/>
      <c r="N110" s="190"/>
      <c r="O110" s="196"/>
      <c r="P110" s="196"/>
      <c r="Q110" s="196"/>
      <c r="R110" s="196"/>
      <c r="S110" s="194"/>
    </row>
    <row r="111" spans="1:19" ht="72.75" customHeight="1">
      <c r="A111" s="33" t="s">
        <v>29</v>
      </c>
      <c r="B111" s="284" t="s">
        <v>465</v>
      </c>
      <c r="C111" s="285"/>
      <c r="D111" s="286"/>
      <c r="E111" s="231">
        <v>100000</v>
      </c>
      <c r="F111" s="73">
        <f>ROUND((F4+F70+F73+F76+F79+F82+F85),2)</f>
        <v>0</v>
      </c>
      <c r="G111" s="75"/>
      <c r="H111" s="68"/>
      <c r="I111" s="68"/>
      <c r="J111" s="69"/>
      <c r="K111" s="73">
        <f>ROUND((K4+K70+K73+K76+K79+K82+K85),2)</f>
        <v>0</v>
      </c>
      <c r="L111" s="257"/>
      <c r="M111" s="247"/>
      <c r="N111" s="190"/>
      <c r="O111" s="190"/>
      <c r="P111" s="190"/>
      <c r="Q111" s="190"/>
      <c r="R111" s="190"/>
      <c r="S111" s="194"/>
    </row>
    <row r="112" spans="1:19" ht="60" customHeight="1">
      <c r="A112" s="33" t="s">
        <v>20</v>
      </c>
      <c r="B112" s="277" t="s">
        <v>43</v>
      </c>
      <c r="C112" s="277"/>
      <c r="D112" s="277"/>
      <c r="E112" s="277"/>
      <c r="F112" s="74">
        <f>F111-F109</f>
        <v>0</v>
      </c>
      <c r="G112" s="75"/>
      <c r="H112" s="68"/>
      <c r="I112" s="68"/>
      <c r="J112" s="69"/>
      <c r="K112" s="73">
        <f>K111-K110</f>
        <v>0</v>
      </c>
      <c r="L112" s="257"/>
      <c r="M112" s="247"/>
      <c r="N112" s="190"/>
      <c r="O112" s="190"/>
      <c r="P112" s="190"/>
      <c r="Q112" s="190"/>
      <c r="R112" s="190"/>
      <c r="S112" s="194"/>
    </row>
    <row r="113" spans="1:19" ht="60" customHeight="1">
      <c r="A113" s="33" t="s">
        <v>53</v>
      </c>
      <c r="B113" s="268" t="s">
        <v>84</v>
      </c>
      <c r="C113" s="269"/>
      <c r="D113" s="269"/>
      <c r="E113" s="280"/>
      <c r="F113" s="73">
        <f>ROUND((F109*0.9),2)</f>
        <v>0</v>
      </c>
      <c r="G113" s="75"/>
      <c r="H113" s="68"/>
      <c r="I113" s="68"/>
      <c r="J113" s="69"/>
      <c r="K113" s="73">
        <f>ROUND((K110*0.9),2)</f>
        <v>0</v>
      </c>
      <c r="L113" s="257"/>
      <c r="M113" s="247"/>
      <c r="N113" s="190"/>
      <c r="O113" s="190"/>
      <c r="P113" s="190"/>
      <c r="Q113" s="190"/>
      <c r="R113" s="190"/>
      <c r="S113" s="194"/>
    </row>
    <row r="114" spans="1:19" ht="41.25" customHeight="1">
      <c r="A114" s="33" t="s">
        <v>54</v>
      </c>
      <c r="B114" s="265" t="s">
        <v>57</v>
      </c>
      <c r="C114" s="266"/>
      <c r="D114" s="266"/>
      <c r="E114" s="267"/>
      <c r="F114" s="84">
        <f>F109-F113</f>
        <v>0</v>
      </c>
      <c r="G114" s="75"/>
      <c r="H114" s="68"/>
      <c r="I114" s="68"/>
      <c r="J114" s="69"/>
      <c r="K114" s="83">
        <f>K110-K113</f>
        <v>0</v>
      </c>
      <c r="L114" s="257"/>
      <c r="M114" s="247"/>
      <c r="N114" s="190"/>
      <c r="O114" s="190"/>
      <c r="P114" s="190"/>
      <c r="Q114" s="190"/>
      <c r="R114" s="190"/>
      <c r="S114" s="194"/>
    </row>
    <row r="115" spans="1:19" s="23" customFormat="1" ht="44.25" customHeight="1" hidden="1">
      <c r="A115" s="85"/>
      <c r="B115" s="86"/>
      <c r="C115" s="41"/>
      <c r="D115" s="41"/>
      <c r="E115" s="42"/>
      <c r="F115" s="42"/>
      <c r="G115" s="43"/>
      <c r="H115" s="43"/>
      <c r="I115" s="43"/>
      <c r="J115" s="43"/>
      <c r="K115" s="43"/>
      <c r="L115" s="186"/>
      <c r="M115" s="186"/>
      <c r="N115" s="197"/>
      <c r="O115" s="197"/>
      <c r="P115" s="197"/>
      <c r="Q115" s="197"/>
      <c r="R115" s="197"/>
      <c r="S115" s="198"/>
    </row>
    <row r="116" spans="14:19" ht="28.5">
      <c r="N116" s="199"/>
      <c r="O116" s="199"/>
      <c r="P116" s="199"/>
      <c r="Q116" s="199"/>
      <c r="R116" s="199"/>
      <c r="S116" s="194"/>
    </row>
  </sheetData>
  <sheetProtection formatCells="0" insertRows="0"/>
  <mergeCells count="38">
    <mergeCell ref="S1:X1"/>
    <mergeCell ref="B99:E99"/>
    <mergeCell ref="B100:E100"/>
    <mergeCell ref="B48:F48"/>
    <mergeCell ref="G48:K48"/>
    <mergeCell ref="F91:F93"/>
    <mergeCell ref="K91:K93"/>
    <mergeCell ref="B93:E93"/>
    <mergeCell ref="G1:R1"/>
    <mergeCell ref="C4:E4"/>
    <mergeCell ref="A89:F89"/>
    <mergeCell ref="G89:K89"/>
    <mergeCell ref="B1:F1"/>
    <mergeCell ref="B91:E91"/>
    <mergeCell ref="B92:E92"/>
    <mergeCell ref="B94:E94"/>
    <mergeCell ref="B5:F5"/>
    <mergeCell ref="G4:J4"/>
    <mergeCell ref="A102:J102"/>
    <mergeCell ref="B107:D107"/>
    <mergeCell ref="A88:K88"/>
    <mergeCell ref="A91:A93"/>
    <mergeCell ref="B114:E114"/>
    <mergeCell ref="B110:E110"/>
    <mergeCell ref="B97:E97"/>
    <mergeCell ref="B98:E98"/>
    <mergeCell ref="B95:E95"/>
    <mergeCell ref="A105:J105"/>
    <mergeCell ref="B101:E101"/>
    <mergeCell ref="B103:E103"/>
    <mergeCell ref="B104:E104"/>
    <mergeCell ref="A106:J106"/>
    <mergeCell ref="B112:E112"/>
    <mergeCell ref="B113:E113"/>
    <mergeCell ref="B108:D108"/>
    <mergeCell ref="B111:D111"/>
    <mergeCell ref="B109:E109"/>
    <mergeCell ref="B96:E96"/>
  </mergeCells>
  <conditionalFormatting sqref="K110">
    <cfRule type="cellIs" priority="14" dxfId="4" operator="lessThan">
      <formula>$K$109</formula>
    </cfRule>
  </conditionalFormatting>
  <conditionalFormatting sqref="N111:R111">
    <cfRule type="cellIs" priority="9" dxfId="3" operator="greaterThan">
      <formula>100000*$K$91</formula>
    </cfRule>
  </conditionalFormatting>
  <conditionalFormatting sqref="F111">
    <cfRule type="cellIs" priority="3" dxfId="3" operator="greaterThan">
      <formula>$E$111*$F$91</formula>
    </cfRule>
    <cfRule type="cellIs" priority="1" dxfId="3" operator="greaterThan">
      <formula>$E$111*$F$91</formula>
    </cfRule>
  </conditionalFormatting>
  <conditionalFormatting sqref="K111 M111">
    <cfRule type="cellIs" priority="2" dxfId="3" operator="greaterThan">
      <formula>$E$111*$K$91</formula>
    </cfRule>
  </conditionalFormatting>
  <dataValidations count="16">
    <dataValidation type="list" allowBlank="1" showInputMessage="1" showErrorMessage="1" sqref="E9:E11 E13:E15 E18:E20 E22:E24 E27:E29 E31:E33 E36:E38 E40:E42 E45:E47 E49:E51 E53:E55 E58:E60 E62:E64 E66 E68:E69 E71:E72 E74:E75 E77:E78 E80:E81">
      <formula1>$AH$10:$AH$12</formula1>
    </dataValidation>
    <dataValidation type="list" allowBlank="1" showInputMessage="1" showErrorMessage="1" sqref="B56">
      <formula1>LPT!#REF!</formula1>
    </dataValidation>
    <dataValidation type="list" allowBlank="1" showInputMessage="1" showErrorMessage="1" sqref="B9:B11">
      <formula1>LPT!$B$8:$B$18</formula1>
    </dataValidation>
    <dataValidation type="list" allowBlank="1" showInputMessage="1" showErrorMessage="1" sqref="B13:B15">
      <formula1>LPT!$B$20:$B$73</formula1>
    </dataValidation>
    <dataValidation type="list" allowBlank="1" showInputMessage="1" showErrorMessage="1" sqref="B18:B20">
      <formula1>LPT!$B$76:$B$77</formula1>
    </dataValidation>
    <dataValidation type="list" allowBlank="1" showInputMessage="1" showErrorMessage="1" sqref="B22:B24">
      <formula1>LPT!$B$79:$B$93</formula1>
    </dataValidation>
    <dataValidation type="list" allowBlank="1" showInputMessage="1" showErrorMessage="1" sqref="B27:B29">
      <formula1>LPT!$B$96:$B$97</formula1>
    </dataValidation>
    <dataValidation type="list" allowBlank="1" showInputMessage="1" showErrorMessage="1" sqref="B31:B33">
      <formula1>LPT!$B$99:$B$100</formula1>
    </dataValidation>
    <dataValidation type="list" allowBlank="1" showInputMessage="1" showErrorMessage="1" sqref="B36:B38">
      <formula1>LPT!$B$103:$B$106</formula1>
    </dataValidation>
    <dataValidation type="list" allowBlank="1" showInputMessage="1" showErrorMessage="1" sqref="B40:B42">
      <formula1>LPT!$B$108:$B$120</formula1>
    </dataValidation>
    <dataValidation type="list" allowBlank="1" showInputMessage="1" showErrorMessage="1" sqref="B45:B47">
      <formula1>LPT!$B$123:$B$126</formula1>
    </dataValidation>
    <dataValidation type="list" allowBlank="1" showInputMessage="1" showErrorMessage="1" sqref="B49:B51">
      <formula1>LPT!$B$128:$B$132</formula1>
    </dataValidation>
    <dataValidation type="list" allowBlank="1" showInputMessage="1" showErrorMessage="1" sqref="B58:B60">
      <formula1>LPT!$B$141:$B$159</formula1>
    </dataValidation>
    <dataValidation type="list" allowBlank="1" showInputMessage="1" showErrorMessage="1" sqref="B53:B55">
      <formula1>LPT!$B$134:$B$139</formula1>
    </dataValidation>
    <dataValidation type="list" allowBlank="1" showInputMessage="1" showErrorMessage="1" sqref="B68:B69">
      <formula1>LPT!$B$179:$B$181</formula1>
    </dataValidation>
    <dataValidation type="list" allowBlank="1" showInputMessage="1" showErrorMessage="1" sqref="B62:B64">
      <formula1>LPT!$B$161:$B$173</formula1>
    </dataValidation>
  </dataValidations>
  <hyperlinks>
    <hyperlink ref="B92" r:id="rId1" display="Tečajna lista - ECB"/>
    <hyperlink ref="B92:E92" r:id="rId2" display="Tečajna lista - ECB"/>
  </hyperlinks>
  <pageMargins left="0.7086614173228347" right="0.7086614173228347" top="0.7480314960629921" bottom="0.7480314960629921" header="0.31496062992125984" footer="0.31496062992125984"/>
  <pageSetup fitToHeight="0" orientation="landscape" paperSize="9" scale="26" r:id="rId3"/>
  <rowBreaks count="2" manualBreakCount="2">
    <brk id="51" max="16383" man="1"/>
    <brk id="106" max="16383" man="1"/>
  </rowBreaks>
  <ignoredErrors>
    <ignoredError sqref="F73 F76 F79 F82 F85 K70 K79 K76 K73 R70 R73 R76 R79" formula="1"/>
    <ignoredError sqref="K103 O74:O75 Q9:R11 Q66:R66 Q13:R15 Q18:R20 Q22:R24 Q27:R29 Q31:R33 Q36:R38 Q40:R42 Q45:R47 Q49:R51 Q53:R55 Q58:R60 Q62:R64 Q80:R81 Q77:R78 Q74:R75 Q71:R72 Q68:R69 O27:O29 O31:O33 O36:O38 O40:O42 O45:O47 O49:O51 O53:O55 O58:O60 O62:O64 O66 O68:O69 O77:O78 O71:O72 O80:O81 O9:O11 O13:O15 O18:O20 O22:O24 L78:M78 L74:L75 M9:M11 L77:M77 L80:L81 L71:L72 M13:M15 M18:M20 M74:M75 M68:M69 M22:M24 M27:M29 M31:M33 M36:M38 M40:M42 M45:M47 M49:M51 M53:M55 M58:M60 M62:M64 M66 M71:M72 M80:M8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055aa1d1-be2e-4476-85fd-3751c3b257a9}">
  <dimension ref="A1"/>
  <sheetViews>
    <sheetView workbookViewId="0" topLeftCell="A1">
      <selection pane="topLeft" activeCell="E15" sqref="E15"/>
    </sheetView>
  </sheetViews>
  <sheetFormatPr defaultRowHeight="15"/>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d2ec826-9abb-488e-aa85-bfe024a5596e}">
  <sheetPr>
    <tabColor rgb="FFFFC000"/>
  </sheetPr>
  <dimension ref="A1:T27"/>
  <sheetViews>
    <sheetView showGridLines="0" workbookViewId="0" topLeftCell="A2">
      <selection pane="topLeft" activeCell="C31" sqref="C30:C31"/>
    </sheetView>
  </sheetViews>
  <sheetFormatPr defaultRowHeight="12.75"/>
  <cols>
    <col min="1" max="6" width="13.142857142857142" style="97" customWidth="1"/>
    <col min="7" max="7" width="14.857142857142858" style="97" customWidth="1"/>
    <col min="8" max="21" width="9.142857142857142" style="97"/>
    <col min="22" max="22" width="9.142857142857142" style="97" customWidth="1"/>
    <col min="23" max="16384" width="9.142857142857142" style="97"/>
  </cols>
  <sheetData>
    <row r="1" spans="1:13" ht="32.25" customHeight="1">
      <c r="A1" s="349" t="s">
        <v>65</v>
      </c>
      <c r="B1" s="349"/>
      <c r="C1" s="349"/>
      <c r="D1" s="349"/>
      <c r="E1" s="349"/>
      <c r="F1" s="349"/>
      <c r="G1" s="349"/>
      <c r="H1" s="349"/>
      <c r="I1" s="349"/>
      <c r="J1" s="349"/>
      <c r="K1" s="349"/>
      <c r="M1" s="128" t="s">
        <v>63</v>
      </c>
    </row>
    <row r="2" spans="1:13" ht="20.1" customHeight="1">
      <c r="A2" s="345" t="s">
        <v>69</v>
      </c>
      <c r="B2" s="346"/>
      <c r="C2" s="346"/>
      <c r="D2" s="346"/>
      <c r="E2" s="346"/>
      <c r="F2" s="346"/>
      <c r="G2" s="346"/>
      <c r="H2" s="346"/>
      <c r="I2" s="346"/>
      <c r="J2" s="346"/>
      <c r="K2" s="346"/>
      <c r="M2" s="127"/>
    </row>
    <row r="3" spans="1:13" ht="18.75" customHeight="1" thickBot="1">
      <c r="A3" s="129"/>
      <c r="B3" s="350" t="s">
        <v>50</v>
      </c>
      <c r="C3" s="350"/>
      <c r="D3" s="125"/>
      <c r="E3" s="125"/>
      <c r="F3" s="125"/>
      <c r="G3" s="125"/>
      <c r="H3" s="125"/>
      <c r="I3" s="125"/>
      <c r="J3" s="125"/>
      <c r="K3" s="126"/>
      <c r="M3" s="127"/>
    </row>
    <row r="4" spans="1:11" ht="14.1" customHeight="1" thickBot="1">
      <c r="A4" s="130"/>
      <c r="B4" s="351"/>
      <c r="C4" s="351"/>
      <c r="D4" s="98"/>
      <c r="E4" s="114"/>
      <c r="F4" s="120" t="s">
        <v>51</v>
      </c>
      <c r="G4" s="113"/>
      <c r="H4" s="113"/>
      <c r="I4" s="113"/>
      <c r="J4" s="113"/>
      <c r="K4" s="115"/>
    </row>
    <row r="5" spans="1:11" ht="18.75" customHeight="1" thickBot="1">
      <c r="A5" s="130"/>
      <c r="B5" s="351"/>
      <c r="C5" s="351"/>
      <c r="D5" s="99"/>
      <c r="E5" s="100"/>
      <c r="F5" s="100"/>
      <c r="G5" s="100"/>
      <c r="H5" s="100"/>
      <c r="I5" s="100"/>
      <c r="J5" s="100"/>
      <c r="K5" s="116"/>
    </row>
    <row r="6" spans="1:11" ht="14.1" customHeight="1" thickBot="1">
      <c r="A6" s="130"/>
      <c r="B6" s="351"/>
      <c r="C6" s="351"/>
      <c r="D6" s="101"/>
      <c r="E6" s="102"/>
      <c r="F6" s="353" t="s">
        <v>52</v>
      </c>
      <c r="G6" s="353"/>
      <c r="H6" s="353"/>
      <c r="I6" s="353"/>
      <c r="J6" s="353"/>
      <c r="K6" s="117"/>
    </row>
    <row r="7" spans="1:11" ht="14.1" customHeight="1" thickBot="1">
      <c r="A7" s="130"/>
      <c r="B7" s="351"/>
      <c r="C7" s="351"/>
      <c r="D7" s="103"/>
      <c r="E7" s="102"/>
      <c r="F7" s="353"/>
      <c r="G7" s="353"/>
      <c r="H7" s="353"/>
      <c r="I7" s="353"/>
      <c r="J7" s="353"/>
      <c r="K7" s="117"/>
    </row>
    <row r="8" spans="1:11" ht="14.1" customHeight="1" thickBot="1">
      <c r="A8" s="130"/>
      <c r="B8" s="351"/>
      <c r="C8" s="351"/>
      <c r="D8" s="104"/>
      <c r="E8" s="105"/>
      <c r="F8" s="353"/>
      <c r="G8" s="353"/>
      <c r="H8" s="353"/>
      <c r="I8" s="353"/>
      <c r="J8" s="353"/>
      <c r="K8" s="117"/>
    </row>
    <row r="9" spans="1:11" ht="14.1" customHeight="1" thickBot="1">
      <c r="A9" s="130"/>
      <c r="B9" s="351"/>
      <c r="C9" s="351"/>
      <c r="D9" s="106"/>
      <c r="E9" s="105"/>
      <c r="F9" s="353"/>
      <c r="G9" s="353"/>
      <c r="H9" s="353"/>
      <c r="I9" s="353"/>
      <c r="J9" s="353"/>
      <c r="K9" s="117"/>
    </row>
    <row r="10" spans="1:11" ht="14.1" customHeight="1" thickBot="1">
      <c r="A10" s="130"/>
      <c r="B10" s="351"/>
      <c r="C10" s="351"/>
      <c r="D10" s="107"/>
      <c r="E10" s="105"/>
      <c r="F10" s="353"/>
      <c r="G10" s="353"/>
      <c r="H10" s="353"/>
      <c r="I10" s="353"/>
      <c r="J10" s="353"/>
      <c r="K10" s="117"/>
    </row>
    <row r="11" spans="1:11" ht="14.1" customHeight="1" thickBot="1">
      <c r="A11" s="130"/>
      <c r="B11" s="351"/>
      <c r="C11" s="351"/>
      <c r="D11" s="108"/>
      <c r="E11" s="105"/>
      <c r="F11" s="353"/>
      <c r="G11" s="353"/>
      <c r="H11" s="353"/>
      <c r="I11" s="353"/>
      <c r="J11" s="353"/>
      <c r="K11" s="117"/>
    </row>
    <row r="12" spans="1:11" ht="14.1" customHeight="1" thickBot="1">
      <c r="A12" s="130"/>
      <c r="B12" s="351"/>
      <c r="C12" s="351"/>
      <c r="D12" s="109"/>
      <c r="E12" s="105"/>
      <c r="F12" s="353"/>
      <c r="G12" s="353"/>
      <c r="H12" s="353"/>
      <c r="I12" s="353"/>
      <c r="J12" s="353"/>
      <c r="K12" s="117"/>
    </row>
    <row r="13" spans="1:11" ht="14.1" customHeight="1" thickBot="1">
      <c r="A13" s="130"/>
      <c r="B13" s="351"/>
      <c r="C13" s="351"/>
      <c r="D13" s="110"/>
      <c r="E13" s="105"/>
      <c r="F13" s="353"/>
      <c r="G13" s="353"/>
      <c r="H13" s="353"/>
      <c r="I13" s="353"/>
      <c r="J13" s="353"/>
      <c r="K13" s="117"/>
    </row>
    <row r="14" spans="1:11" ht="14.1" customHeight="1" thickBot="1">
      <c r="A14" s="130"/>
      <c r="B14" s="351"/>
      <c r="C14" s="351"/>
      <c r="D14" s="111"/>
      <c r="E14" s="105"/>
      <c r="F14" s="353"/>
      <c r="G14" s="353"/>
      <c r="H14" s="353"/>
      <c r="I14" s="353"/>
      <c r="J14" s="353"/>
      <c r="K14" s="117"/>
    </row>
    <row r="15" spans="1:11" ht="14.1" customHeight="1" thickBot="1">
      <c r="A15" s="130"/>
      <c r="B15" s="351"/>
      <c r="C15" s="351"/>
      <c r="D15" s="112"/>
      <c r="E15" s="105"/>
      <c r="F15" s="353"/>
      <c r="G15" s="353"/>
      <c r="H15" s="353"/>
      <c r="I15" s="353"/>
      <c r="J15" s="353"/>
      <c r="K15" s="117"/>
    </row>
    <row r="16" spans="1:11" ht="15.75">
      <c r="A16" s="131"/>
      <c r="B16" s="352"/>
      <c r="C16" s="352"/>
      <c r="D16" s="118"/>
      <c r="E16" s="118"/>
      <c r="F16" s="118"/>
      <c r="G16" s="118"/>
      <c r="H16" s="118"/>
      <c r="I16" s="118"/>
      <c r="J16" s="118"/>
      <c r="K16" s="119"/>
    </row>
    <row r="17" spans="1:11" ht="18.75">
      <c r="A17" s="354" t="s">
        <v>81</v>
      </c>
      <c r="B17" s="354"/>
      <c r="C17" s="354"/>
      <c r="D17" s="354"/>
      <c r="E17" s="354"/>
      <c r="F17" s="354"/>
      <c r="G17" s="354"/>
      <c r="H17" s="354"/>
      <c r="I17" s="354"/>
      <c r="J17" s="354"/>
      <c r="K17" s="354"/>
    </row>
    <row r="18" spans="1:20" ht="20.1" customHeight="1">
      <c r="A18" s="345" t="s">
        <v>60</v>
      </c>
      <c r="B18" s="346"/>
      <c r="C18" s="346"/>
      <c r="D18" s="346"/>
      <c r="E18" s="346"/>
      <c r="F18" s="346"/>
      <c r="G18" s="346"/>
      <c r="H18" s="346"/>
      <c r="I18" s="346"/>
      <c r="J18" s="346"/>
      <c r="K18" s="346"/>
      <c r="M18" s="128" t="s">
        <v>64</v>
      </c>
      <c r="T18" s="128" t="s">
        <v>66</v>
      </c>
    </row>
    <row r="19" spans="1:11" ht="20.1" customHeight="1">
      <c r="A19" s="345" t="s">
        <v>70</v>
      </c>
      <c r="B19" s="346"/>
      <c r="C19" s="346"/>
      <c r="D19" s="346"/>
      <c r="E19" s="346"/>
      <c r="F19" s="346"/>
      <c r="G19" s="346"/>
      <c r="H19" s="346"/>
      <c r="I19" s="346"/>
      <c r="J19" s="346"/>
      <c r="K19" s="346"/>
    </row>
    <row r="20" spans="1:13" ht="20.1" customHeight="1">
      <c r="A20" s="345" t="s">
        <v>58</v>
      </c>
      <c r="B20" s="346"/>
      <c r="C20" s="346"/>
      <c r="D20" s="346"/>
      <c r="E20" s="346"/>
      <c r="F20" s="346"/>
      <c r="G20" s="346"/>
      <c r="H20" s="346"/>
      <c r="I20" s="346"/>
      <c r="J20" s="346"/>
      <c r="K20" s="346"/>
      <c r="M20" s="127"/>
    </row>
    <row r="21" spans="1:13" ht="39.95" customHeight="1">
      <c r="A21" s="347" t="s">
        <v>67</v>
      </c>
      <c r="B21" s="348"/>
      <c r="C21" s="348"/>
      <c r="D21" s="348"/>
      <c r="E21" s="348"/>
      <c r="F21" s="348"/>
      <c r="G21" s="348"/>
      <c r="H21" s="348"/>
      <c r="I21" s="348"/>
      <c r="J21" s="348"/>
      <c r="K21" s="348"/>
      <c r="M21" s="127"/>
    </row>
    <row r="22" spans="1:11" ht="39.95" customHeight="1">
      <c r="A22" s="347" t="s">
        <v>59</v>
      </c>
      <c r="B22" s="348"/>
      <c r="C22" s="348"/>
      <c r="D22" s="348"/>
      <c r="E22" s="348"/>
      <c r="F22" s="348"/>
      <c r="G22" s="348"/>
      <c r="H22" s="348"/>
      <c r="I22" s="348"/>
      <c r="J22" s="348"/>
      <c r="K22" s="348"/>
    </row>
    <row r="23" spans="1:11" ht="18.75">
      <c r="A23" s="342" t="s">
        <v>82</v>
      </c>
      <c r="B23" s="343"/>
      <c r="C23" s="343"/>
      <c r="D23" s="343"/>
      <c r="E23" s="343"/>
      <c r="F23" s="343"/>
      <c r="G23" s="343"/>
      <c r="H23" s="343"/>
      <c r="I23" s="343"/>
      <c r="J23" s="343"/>
      <c r="K23" s="344"/>
    </row>
    <row r="24" spans="1:11" ht="39.95" customHeight="1">
      <c r="A24" s="339" t="s">
        <v>61</v>
      </c>
      <c r="B24" s="340"/>
      <c r="C24" s="340"/>
      <c r="D24" s="340"/>
      <c r="E24" s="340"/>
      <c r="F24" s="340"/>
      <c r="G24" s="340"/>
      <c r="H24" s="340"/>
      <c r="I24" s="340"/>
      <c r="J24" s="340"/>
      <c r="K24" s="341"/>
    </row>
    <row r="25" spans="1:11" ht="60" customHeight="1">
      <c r="A25" s="339" t="s">
        <v>62</v>
      </c>
      <c r="B25" s="340"/>
      <c r="C25" s="340"/>
      <c r="D25" s="340"/>
      <c r="E25" s="340"/>
      <c r="F25" s="340"/>
      <c r="G25" s="340"/>
      <c r="H25" s="340"/>
      <c r="I25" s="340"/>
      <c r="J25" s="340"/>
      <c r="K25" s="341"/>
    </row>
    <row r="26" spans="1:11" ht="18.75">
      <c r="A26" s="342" t="s">
        <v>83</v>
      </c>
      <c r="B26" s="343"/>
      <c r="C26" s="343"/>
      <c r="D26" s="343"/>
      <c r="E26" s="343"/>
      <c r="F26" s="343"/>
      <c r="G26" s="343"/>
      <c r="H26" s="343"/>
      <c r="I26" s="343"/>
      <c r="J26" s="343"/>
      <c r="K26" s="344"/>
    </row>
    <row r="27" spans="1:11" ht="20.1" customHeight="1" thickBot="1">
      <c r="A27" s="339" t="s">
        <v>73</v>
      </c>
      <c r="B27" s="340"/>
      <c r="C27" s="340"/>
      <c r="D27" s="340"/>
      <c r="E27" s="340"/>
      <c r="F27" s="340"/>
      <c r="G27" s="340"/>
      <c r="H27" s="340"/>
      <c r="I27" s="340"/>
      <c r="J27" s="340"/>
      <c r="K27" s="341"/>
    </row>
  </sheetData>
  <mergeCells count="15">
    <mergeCell ref="A18:K18"/>
    <mergeCell ref="A1:K1"/>
    <mergeCell ref="A2:K2"/>
    <mergeCell ref="B3:C16"/>
    <mergeCell ref="F6:J15"/>
    <mergeCell ref="A17:K17"/>
    <mergeCell ref="A25:K25"/>
    <mergeCell ref="A26:K26"/>
    <mergeCell ref="A27:K27"/>
    <mergeCell ref="A19:K19"/>
    <mergeCell ref="A20:K20"/>
    <mergeCell ref="A21:K21"/>
    <mergeCell ref="A22:K22"/>
    <mergeCell ref="A23:K23"/>
    <mergeCell ref="A24:K24"/>
  </mergeCells>
  <pageMargins left="0.75" right="0.75" top="1" bottom="1" header="0.5" footer="0.5"/>
  <pageSetup orientation="landscape" paperSize="9" scale="79" r:id="rId2"/>
  <headerFooter alignWithMargins="0"/>
  <colBreaks count="1" manualBreakCount="1">
    <brk id="11" max="26" man="1"/>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8e15bede-6c53-45b6-95b3-b547ca2f55d2}">
  <dimension ref="A1:C182"/>
  <sheetViews>
    <sheetView workbookViewId="0" topLeftCell="A161">
      <selection pane="topLeft" activeCell="B168" sqref="B168"/>
    </sheetView>
  </sheetViews>
  <sheetFormatPr defaultRowHeight="11.25"/>
  <cols>
    <col min="1" max="1" width="9.142857142857142" style="132"/>
    <col min="2" max="2" width="140.42857142857142" style="132" customWidth="1"/>
    <col min="3" max="3" width="0" style="132" hidden="1" customWidth="1"/>
    <col min="4" max="4" width="9.142857142857142" style="132" customWidth="1"/>
    <col min="5" max="16384" width="9.142857142857142" style="132"/>
  </cols>
  <sheetData>
    <row r="1" spans="1:3" ht="12.75">
      <c r="A1" s="359" t="s">
        <v>85</v>
      </c>
      <c r="B1" s="360"/>
      <c r="C1" s="361"/>
    </row>
    <row r="2" spans="1:3" ht="13.5" thickBot="1">
      <c r="A2" s="362" t="s">
        <v>204</v>
      </c>
      <c r="B2" s="363"/>
      <c r="C2" s="364"/>
    </row>
    <row r="3" spans="1:3" ht="13.5" thickBot="1">
      <c r="A3" s="365" t="s">
        <v>205</v>
      </c>
      <c r="B3" s="366"/>
      <c r="C3" s="367"/>
    </row>
    <row r="4" spans="1:3" ht="26.25" thickBot="1">
      <c r="A4" s="164" t="s">
        <v>34</v>
      </c>
      <c r="B4" s="161" t="s">
        <v>86</v>
      </c>
      <c r="C4"/>
    </row>
    <row r="5" spans="1:3" ht="13.5" thickBot="1">
      <c r="A5" s="368" t="s">
        <v>206</v>
      </c>
      <c r="B5" s="369"/>
      <c r="C5" s="370"/>
    </row>
    <row r="6" spans="1:3" ht="13.5" thickBot="1">
      <c r="A6" s="164" t="s">
        <v>207</v>
      </c>
      <c r="B6" s="371" t="s">
        <v>208</v>
      </c>
      <c r="C6" s="372"/>
    </row>
    <row r="7" spans="1:3" ht="13.5" thickBot="1">
      <c r="A7" s="164" t="s">
        <v>209</v>
      </c>
      <c r="B7" s="371" t="s">
        <v>210</v>
      </c>
      <c r="C7" s="372"/>
    </row>
    <row r="8" spans="1:3" ht="77.25" thickBot="1">
      <c r="A8" s="165" t="s">
        <v>202</v>
      </c>
      <c r="B8" s="160" t="s">
        <v>203</v>
      </c>
      <c r="C8"/>
    </row>
    <row r="9" spans="1:3" ht="77.25" thickBot="1">
      <c r="A9" s="165" t="s">
        <v>211</v>
      </c>
      <c r="B9" s="146" t="s">
        <v>212</v>
      </c>
      <c r="C9"/>
    </row>
    <row r="10" spans="1:3" ht="77.25" thickBot="1">
      <c r="A10" s="165" t="s">
        <v>213</v>
      </c>
      <c r="B10" s="146" t="s">
        <v>214</v>
      </c>
      <c r="C10"/>
    </row>
    <row r="11" spans="1:3" ht="64.5" thickBot="1">
      <c r="A11" s="165" t="s">
        <v>215</v>
      </c>
      <c r="B11" s="146" t="s">
        <v>216</v>
      </c>
      <c r="C11"/>
    </row>
    <row r="12" spans="1:3" ht="51.75" thickBot="1">
      <c r="A12" s="165" t="s">
        <v>217</v>
      </c>
      <c r="B12" s="160" t="s">
        <v>218</v>
      </c>
      <c r="C12"/>
    </row>
    <row r="13" spans="1:3" ht="64.5" thickBot="1">
      <c r="A13" s="165" t="s">
        <v>219</v>
      </c>
      <c r="B13" s="160" t="s">
        <v>87</v>
      </c>
      <c r="C13"/>
    </row>
    <row r="14" spans="1:3" ht="77.25" thickBot="1">
      <c r="A14" s="165" t="s">
        <v>220</v>
      </c>
      <c r="B14" s="160" t="s">
        <v>221</v>
      </c>
      <c r="C14"/>
    </row>
    <row r="15" spans="1:3" ht="51.75" thickBot="1">
      <c r="A15" s="165" t="s">
        <v>222</v>
      </c>
      <c r="B15" s="160" t="s">
        <v>223</v>
      </c>
      <c r="C15"/>
    </row>
    <row r="16" spans="1:3" ht="64.5" thickBot="1">
      <c r="A16" s="165" t="s">
        <v>224</v>
      </c>
      <c r="B16" s="162" t="s">
        <v>421</v>
      </c>
      <c r="C16"/>
    </row>
    <row r="17" spans="1:3" ht="15.75" thickBot="1">
      <c r="A17" s="165" t="s">
        <v>225</v>
      </c>
      <c r="B17" s="160" t="s">
        <v>88</v>
      </c>
      <c r="C17"/>
    </row>
    <row r="18" spans="1:3" ht="15.75" thickBot="1">
      <c r="A18" s="165" t="s">
        <v>226</v>
      </c>
      <c r="B18" s="160" t="s">
        <v>227</v>
      </c>
      <c r="C18"/>
    </row>
    <row r="19" spans="1:3" ht="13.5" thickBot="1">
      <c r="A19" s="164" t="s">
        <v>228</v>
      </c>
      <c r="B19" s="355" t="s">
        <v>89</v>
      </c>
      <c r="C19" s="356"/>
    </row>
    <row r="20" spans="1:3" ht="15.75" thickBot="1">
      <c r="A20" s="165" t="s">
        <v>229</v>
      </c>
      <c r="B20" s="160" t="s">
        <v>90</v>
      </c>
      <c r="C20"/>
    </row>
    <row r="21" spans="1:3" ht="15.75" thickBot="1">
      <c r="A21" s="165" t="s">
        <v>230</v>
      </c>
      <c r="B21" s="160" t="s">
        <v>91</v>
      </c>
      <c r="C21"/>
    </row>
    <row r="22" spans="1:3" ht="39" thickBot="1">
      <c r="A22" s="165" t="s">
        <v>231</v>
      </c>
      <c r="B22" s="160" t="s">
        <v>92</v>
      </c>
      <c r="C22"/>
    </row>
    <row r="23" spans="1:3" ht="15.75" thickBot="1">
      <c r="A23" s="165" t="s">
        <v>232</v>
      </c>
      <c r="B23" s="160" t="s">
        <v>93</v>
      </c>
      <c r="C23"/>
    </row>
    <row r="24" spans="1:3" ht="15.75" thickBot="1">
      <c r="A24" s="165" t="s">
        <v>233</v>
      </c>
      <c r="B24" s="160" t="s">
        <v>94</v>
      </c>
      <c r="C24"/>
    </row>
    <row r="25" spans="1:3" ht="15.75" thickBot="1">
      <c r="A25" s="165" t="s">
        <v>234</v>
      </c>
      <c r="B25" s="160" t="s">
        <v>95</v>
      </c>
      <c r="C25"/>
    </row>
    <row r="26" spans="1:3" ht="15.75" thickBot="1">
      <c r="A26" s="165" t="s">
        <v>235</v>
      </c>
      <c r="B26" s="160" t="s">
        <v>96</v>
      </c>
      <c r="C26"/>
    </row>
    <row r="27" spans="1:3" ht="15.75" thickBot="1">
      <c r="A27" s="165" t="s">
        <v>236</v>
      </c>
      <c r="B27" s="160" t="s">
        <v>97</v>
      </c>
      <c r="C27"/>
    </row>
    <row r="28" spans="1:3" ht="15.75" thickBot="1">
      <c r="A28" s="165" t="s">
        <v>237</v>
      </c>
      <c r="B28" s="160" t="s">
        <v>238</v>
      </c>
      <c r="C28"/>
    </row>
    <row r="29" spans="1:3" ht="15.75" thickBot="1">
      <c r="A29" s="165" t="s">
        <v>239</v>
      </c>
      <c r="B29" s="160" t="s">
        <v>98</v>
      </c>
      <c r="C29"/>
    </row>
    <row r="30" spans="1:3" ht="15.75" thickBot="1">
      <c r="A30" s="165" t="s">
        <v>240</v>
      </c>
      <c r="B30" s="160" t="s">
        <v>99</v>
      </c>
      <c r="C30"/>
    </row>
    <row r="31" spans="1:3" ht="15.75" thickBot="1">
      <c r="A31" s="165" t="s">
        <v>241</v>
      </c>
      <c r="B31" s="160" t="s">
        <v>100</v>
      </c>
      <c r="C31"/>
    </row>
    <row r="32" spans="1:3" ht="15.75" thickBot="1">
      <c r="A32" s="165" t="s">
        <v>242</v>
      </c>
      <c r="B32" s="160" t="s">
        <v>101</v>
      </c>
      <c r="C32"/>
    </row>
    <row r="33" spans="1:3" ht="15.75" thickBot="1">
      <c r="A33" s="165" t="s">
        <v>243</v>
      </c>
      <c r="B33" s="160" t="s">
        <v>102</v>
      </c>
      <c r="C33"/>
    </row>
    <row r="34" spans="1:3" ht="15.75" thickBot="1">
      <c r="A34" s="165" t="s">
        <v>244</v>
      </c>
      <c r="B34" s="160" t="s">
        <v>103</v>
      </c>
      <c r="C34"/>
    </row>
    <row r="35" spans="1:3" ht="15.75" thickBot="1">
      <c r="A35" s="165" t="s">
        <v>245</v>
      </c>
      <c r="B35" s="160" t="s">
        <v>104</v>
      </c>
      <c r="C35"/>
    </row>
    <row r="36" spans="1:3" ht="15.75" thickBot="1">
      <c r="A36" s="165" t="s">
        <v>246</v>
      </c>
      <c r="B36" s="160" t="s">
        <v>105</v>
      </c>
      <c r="C36"/>
    </row>
    <row r="37" spans="1:3" ht="15.75" thickBot="1">
      <c r="A37" s="165" t="s">
        <v>247</v>
      </c>
      <c r="B37" s="160" t="s">
        <v>106</v>
      </c>
      <c r="C37"/>
    </row>
    <row r="38" spans="1:3" ht="15.75" thickBot="1">
      <c r="A38" s="165" t="s">
        <v>248</v>
      </c>
      <c r="B38" s="160" t="s">
        <v>107</v>
      </c>
      <c r="C38"/>
    </row>
    <row r="39" spans="1:3" ht="15.75" thickBot="1">
      <c r="A39" s="165" t="s">
        <v>249</v>
      </c>
      <c r="B39" s="160" t="s">
        <v>250</v>
      </c>
      <c r="C39"/>
    </row>
    <row r="40" spans="1:3" ht="15.75" thickBot="1">
      <c r="A40" s="165" t="s">
        <v>251</v>
      </c>
      <c r="B40" s="160" t="s">
        <v>108</v>
      </c>
      <c r="C40"/>
    </row>
    <row r="41" spans="1:3" ht="15.75" thickBot="1">
      <c r="A41" s="165" t="s">
        <v>252</v>
      </c>
      <c r="B41" s="160" t="s">
        <v>109</v>
      </c>
      <c r="C41"/>
    </row>
    <row r="42" spans="1:3" ht="15.75" thickBot="1">
      <c r="A42" s="165" t="s">
        <v>253</v>
      </c>
      <c r="B42" s="160" t="s">
        <v>110</v>
      </c>
      <c r="C42"/>
    </row>
    <row r="43" spans="1:3" ht="15.75" thickBot="1">
      <c r="A43" s="165" t="s">
        <v>254</v>
      </c>
      <c r="B43" s="160" t="s">
        <v>111</v>
      </c>
      <c r="C43"/>
    </row>
    <row r="44" spans="1:3" ht="15.75" thickBot="1">
      <c r="A44" s="165" t="s">
        <v>255</v>
      </c>
      <c r="B44" s="160" t="s">
        <v>256</v>
      </c>
      <c r="C44"/>
    </row>
    <row r="45" spans="1:3" ht="15.75" thickBot="1">
      <c r="A45" s="165" t="s">
        <v>257</v>
      </c>
      <c r="B45" s="160" t="s">
        <v>112</v>
      </c>
      <c r="C45"/>
    </row>
    <row r="46" spans="1:3" ht="15.75" thickBot="1">
      <c r="A46" s="165" t="s">
        <v>258</v>
      </c>
      <c r="B46" s="160" t="s">
        <v>113</v>
      </c>
      <c r="C46"/>
    </row>
    <row r="47" spans="1:3" ht="15.75" thickBot="1">
      <c r="A47" s="165" t="s">
        <v>259</v>
      </c>
      <c r="B47" s="160" t="s">
        <v>114</v>
      </c>
      <c r="C47"/>
    </row>
    <row r="48" spans="1:3" ht="15.75" thickBot="1">
      <c r="A48" s="165" t="s">
        <v>260</v>
      </c>
      <c r="B48" s="160" t="s">
        <v>115</v>
      </c>
      <c r="C48"/>
    </row>
    <row r="49" spans="1:3" ht="15.75" thickBot="1">
      <c r="A49" s="165" t="s">
        <v>261</v>
      </c>
      <c r="B49" s="160" t="s">
        <v>116</v>
      </c>
      <c r="C49"/>
    </row>
    <row r="50" spans="1:3" ht="15.75" thickBot="1">
      <c r="A50" s="165" t="s">
        <v>262</v>
      </c>
      <c r="B50" s="160" t="s">
        <v>117</v>
      </c>
      <c r="C50"/>
    </row>
    <row r="51" spans="1:3" ht="15.75" thickBot="1">
      <c r="A51" s="165" t="s">
        <v>263</v>
      </c>
      <c r="B51" s="160" t="s">
        <v>118</v>
      </c>
      <c r="C51"/>
    </row>
    <row r="52" spans="1:3" ht="15.75" thickBot="1">
      <c r="A52" s="165" t="s">
        <v>264</v>
      </c>
      <c r="B52" s="160" t="s">
        <v>119</v>
      </c>
      <c r="C52"/>
    </row>
    <row r="53" spans="1:3" ht="15.75" thickBot="1">
      <c r="A53" s="165" t="s">
        <v>265</v>
      </c>
      <c r="B53" s="160" t="s">
        <v>120</v>
      </c>
      <c r="C53"/>
    </row>
    <row r="54" spans="1:3" ht="15.75" thickBot="1">
      <c r="A54" s="165" t="s">
        <v>266</v>
      </c>
      <c r="B54" s="160" t="s">
        <v>121</v>
      </c>
      <c r="C54"/>
    </row>
    <row r="55" spans="1:3" ht="15.75" thickBot="1">
      <c r="A55" s="165" t="s">
        <v>267</v>
      </c>
      <c r="B55" s="160" t="s">
        <v>122</v>
      </c>
      <c r="C55"/>
    </row>
    <row r="56" spans="1:3" ht="15.75" thickBot="1">
      <c r="A56" s="165" t="s">
        <v>268</v>
      </c>
      <c r="B56" s="160" t="s">
        <v>123</v>
      </c>
      <c r="C56"/>
    </row>
    <row r="57" spans="1:3" ht="15.75" thickBot="1">
      <c r="A57" s="165" t="s">
        <v>269</v>
      </c>
      <c r="B57" s="160" t="s">
        <v>124</v>
      </c>
      <c r="C57"/>
    </row>
    <row r="58" spans="1:3" ht="15.75" thickBot="1">
      <c r="A58" s="165" t="s">
        <v>270</v>
      </c>
      <c r="B58" s="160" t="s">
        <v>125</v>
      </c>
      <c r="C58"/>
    </row>
    <row r="59" spans="1:3" ht="15.75" thickBot="1">
      <c r="A59" s="165" t="s">
        <v>271</v>
      </c>
      <c r="B59" s="160" t="s">
        <v>126</v>
      </c>
      <c r="C59"/>
    </row>
    <row r="60" spans="1:3" ht="15.75" thickBot="1">
      <c r="A60" s="165" t="s">
        <v>272</v>
      </c>
      <c r="B60" s="160" t="s">
        <v>127</v>
      </c>
      <c r="C60"/>
    </row>
    <row r="61" spans="1:3" ht="15.75" thickBot="1">
      <c r="A61" s="165" t="s">
        <v>273</v>
      </c>
      <c r="B61" s="160" t="s">
        <v>128</v>
      </c>
      <c r="C61"/>
    </row>
    <row r="62" spans="1:3" ht="15.75" thickBot="1">
      <c r="A62" s="165" t="s">
        <v>274</v>
      </c>
      <c r="B62" s="160" t="s">
        <v>129</v>
      </c>
      <c r="C62"/>
    </row>
    <row r="63" spans="1:3" ht="15.75" thickBot="1">
      <c r="A63" s="165" t="s">
        <v>275</v>
      </c>
      <c r="B63" s="160" t="s">
        <v>130</v>
      </c>
      <c r="C63"/>
    </row>
    <row r="64" spans="1:3" ht="15.75" thickBot="1">
      <c r="A64" s="165" t="s">
        <v>276</v>
      </c>
      <c r="B64" s="160" t="s">
        <v>131</v>
      </c>
      <c r="C64"/>
    </row>
    <row r="65" spans="1:3" ht="15.75" thickBot="1">
      <c r="A65" s="165" t="s">
        <v>277</v>
      </c>
      <c r="B65" s="160" t="s">
        <v>132</v>
      </c>
      <c r="C65"/>
    </row>
    <row r="66" spans="1:3" ht="15.75" thickBot="1">
      <c r="A66" s="165" t="s">
        <v>278</v>
      </c>
      <c r="B66" s="160" t="s">
        <v>133</v>
      </c>
      <c r="C66"/>
    </row>
    <row r="67" spans="1:3" ht="15.75" thickBot="1">
      <c r="A67" s="165" t="s">
        <v>279</v>
      </c>
      <c r="B67" s="160" t="s">
        <v>134</v>
      </c>
      <c r="C67"/>
    </row>
    <row r="68" spans="1:3" ht="15.75" thickBot="1">
      <c r="A68" s="165" t="s">
        <v>280</v>
      </c>
      <c r="B68" s="160" t="s">
        <v>135</v>
      </c>
      <c r="C68"/>
    </row>
    <row r="69" spans="1:3" ht="15.75" thickBot="1">
      <c r="A69" s="165" t="s">
        <v>281</v>
      </c>
      <c r="B69" s="160" t="s">
        <v>136</v>
      </c>
      <c r="C69"/>
    </row>
    <row r="70" spans="1:3" ht="15.75" thickBot="1">
      <c r="A70" s="165" t="s">
        <v>282</v>
      </c>
      <c r="B70" s="160" t="s">
        <v>137</v>
      </c>
      <c r="C70"/>
    </row>
    <row r="71" spans="1:3" ht="15.75" thickBot="1">
      <c r="A71" s="165" t="s">
        <v>283</v>
      </c>
      <c r="B71" s="160" t="s">
        <v>138</v>
      </c>
      <c r="C71"/>
    </row>
    <row r="72" spans="1:3" ht="15.75" thickBot="1">
      <c r="A72" s="165" t="s">
        <v>284</v>
      </c>
      <c r="B72" s="160" t="s">
        <v>139</v>
      </c>
      <c r="C72"/>
    </row>
    <row r="73" spans="1:3" ht="15.75" thickBot="1">
      <c r="A73" s="165" t="s">
        <v>285</v>
      </c>
      <c r="B73" s="160" t="s">
        <v>286</v>
      </c>
      <c r="C73"/>
    </row>
    <row r="74" spans="1:3" ht="13.5" thickBot="1">
      <c r="A74" s="164" t="s">
        <v>287</v>
      </c>
      <c r="B74" s="355" t="s">
        <v>288</v>
      </c>
      <c r="C74" s="356"/>
    </row>
    <row r="75" spans="1:3" ht="13.5" thickBot="1">
      <c r="A75" s="164" t="s">
        <v>289</v>
      </c>
      <c r="B75" s="357" t="s">
        <v>290</v>
      </c>
      <c r="C75" s="358"/>
    </row>
    <row r="76" spans="1:3" ht="39" thickBot="1">
      <c r="A76" s="165" t="s">
        <v>291</v>
      </c>
      <c r="B76" s="160" t="s">
        <v>140</v>
      </c>
      <c r="C76"/>
    </row>
    <row r="77" spans="1:3" ht="15.75" thickBot="1">
      <c r="A77" s="165" t="s">
        <v>292</v>
      </c>
      <c r="B77" s="162" t="s">
        <v>422</v>
      </c>
      <c r="C77"/>
    </row>
    <row r="78" spans="1:3" ht="13.5" thickBot="1">
      <c r="A78" s="164" t="s">
        <v>293</v>
      </c>
      <c r="B78" s="355" t="s">
        <v>31</v>
      </c>
      <c r="C78" s="356"/>
    </row>
    <row r="79" spans="1:3" ht="15.75" thickBot="1">
      <c r="A79" s="165" t="s">
        <v>294</v>
      </c>
      <c r="B79" s="147" t="s">
        <v>141</v>
      </c>
      <c r="C79"/>
    </row>
    <row r="80" spans="1:3" ht="15.75" thickBot="1">
      <c r="A80" s="165" t="s">
        <v>295</v>
      </c>
      <c r="B80" s="147" t="s">
        <v>142</v>
      </c>
      <c r="C80"/>
    </row>
    <row r="81" spans="1:3" ht="15.75" thickBot="1">
      <c r="A81" s="165" t="s">
        <v>296</v>
      </c>
      <c r="B81" s="147" t="s">
        <v>143</v>
      </c>
      <c r="C81"/>
    </row>
    <row r="82" spans="1:3" ht="15.75" thickBot="1">
      <c r="A82" s="165" t="s">
        <v>297</v>
      </c>
      <c r="B82" s="147" t="s">
        <v>144</v>
      </c>
      <c r="C82"/>
    </row>
    <row r="83" spans="1:3" ht="15.75" thickBot="1">
      <c r="A83" s="165" t="s">
        <v>298</v>
      </c>
      <c r="B83" s="147" t="s">
        <v>145</v>
      </c>
      <c r="C83"/>
    </row>
    <row r="84" spans="1:3" ht="15.75" thickBot="1">
      <c r="A84" s="165" t="s">
        <v>299</v>
      </c>
      <c r="B84" s="147" t="s">
        <v>146</v>
      </c>
      <c r="C84"/>
    </row>
    <row r="85" spans="1:3" ht="15.75" thickBot="1">
      <c r="A85" s="165" t="s">
        <v>300</v>
      </c>
      <c r="B85" s="147" t="s">
        <v>147</v>
      </c>
      <c r="C85"/>
    </row>
    <row r="86" spans="1:3" ht="15.75" thickBot="1">
      <c r="A86" s="165" t="s">
        <v>301</v>
      </c>
      <c r="B86" s="147" t="s">
        <v>148</v>
      </c>
      <c r="C86"/>
    </row>
    <row r="87" spans="1:3" ht="15.75" thickBot="1">
      <c r="A87" s="165" t="s">
        <v>302</v>
      </c>
      <c r="B87" s="147" t="s">
        <v>149</v>
      </c>
      <c r="C87"/>
    </row>
    <row r="88" spans="1:3" ht="15.75" thickBot="1">
      <c r="A88" s="165" t="s">
        <v>303</v>
      </c>
      <c r="B88" s="147" t="s">
        <v>150</v>
      </c>
      <c r="C88"/>
    </row>
    <row r="89" spans="1:3" ht="15.75" thickBot="1">
      <c r="A89" s="165" t="s">
        <v>304</v>
      </c>
      <c r="B89" s="147" t="s">
        <v>151</v>
      </c>
      <c r="C89"/>
    </row>
    <row r="90" spans="1:3" ht="15.75" thickBot="1">
      <c r="A90" s="165" t="s">
        <v>305</v>
      </c>
      <c r="B90" s="147" t="s">
        <v>152</v>
      </c>
      <c r="C90"/>
    </row>
    <row r="91" spans="1:3" ht="15.75" thickBot="1">
      <c r="A91" s="165" t="s">
        <v>306</v>
      </c>
      <c r="B91" s="147" t="s">
        <v>153</v>
      </c>
      <c r="C91"/>
    </row>
    <row r="92" spans="1:3" ht="15.75" thickBot="1">
      <c r="A92" s="165" t="s">
        <v>307</v>
      </c>
      <c r="B92" s="147" t="s">
        <v>154</v>
      </c>
      <c r="C92"/>
    </row>
    <row r="93" spans="1:3" ht="15.75" thickBot="1">
      <c r="A93" s="165" t="s">
        <v>308</v>
      </c>
      <c r="B93" s="147" t="s">
        <v>286</v>
      </c>
      <c r="C93"/>
    </row>
    <row r="94" spans="1:3" ht="13.5" thickBot="1">
      <c r="A94" s="164" t="s">
        <v>309</v>
      </c>
      <c r="B94" s="355" t="s">
        <v>310</v>
      </c>
      <c r="C94" s="356"/>
    </row>
    <row r="95" spans="1:3" ht="13.5" thickBot="1">
      <c r="A95" s="164" t="s">
        <v>311</v>
      </c>
      <c r="B95" s="357" t="s">
        <v>290</v>
      </c>
      <c r="C95" s="358"/>
    </row>
    <row r="96" spans="1:3" ht="15.75" thickBot="1">
      <c r="A96" s="165" t="s">
        <v>312</v>
      </c>
      <c r="B96" s="160" t="s">
        <v>155</v>
      </c>
      <c r="C96"/>
    </row>
    <row r="97" spans="1:3" ht="15.75" thickBot="1">
      <c r="A97" s="165" t="s">
        <v>313</v>
      </c>
      <c r="B97" s="160" t="s">
        <v>156</v>
      </c>
      <c r="C97"/>
    </row>
    <row r="98" spans="1:3" ht="13.5" thickBot="1">
      <c r="A98" s="164" t="s">
        <v>314</v>
      </c>
      <c r="B98" s="368" t="s">
        <v>31</v>
      </c>
      <c r="C98" s="370"/>
    </row>
    <row r="99" spans="1:3" ht="26.25" thickBot="1">
      <c r="A99" s="165" t="s">
        <v>315</v>
      </c>
      <c r="B99" s="160" t="s">
        <v>157</v>
      </c>
      <c r="C99"/>
    </row>
    <row r="100" spans="1:3" ht="15.75" thickBot="1">
      <c r="A100" s="165" t="s">
        <v>316</v>
      </c>
      <c r="B100" s="160" t="s">
        <v>286</v>
      </c>
      <c r="C100"/>
    </row>
    <row r="101" spans="1:3" ht="13.5" thickBot="1">
      <c r="A101" s="164" t="s">
        <v>317</v>
      </c>
      <c r="B101" s="355" t="s">
        <v>318</v>
      </c>
      <c r="C101" s="356"/>
    </row>
    <row r="102" spans="1:3" ht="13.5" thickBot="1">
      <c r="A102" s="164" t="s">
        <v>319</v>
      </c>
      <c r="B102" s="357" t="s">
        <v>290</v>
      </c>
      <c r="C102" s="358"/>
    </row>
    <row r="103" spans="1:3" ht="39" thickBot="1">
      <c r="A103" s="165" t="s">
        <v>320</v>
      </c>
      <c r="B103" s="160" t="s">
        <v>321</v>
      </c>
      <c r="C103"/>
    </row>
    <row r="104" spans="1:3" ht="15.75" thickBot="1">
      <c r="A104" s="165" t="s">
        <v>322</v>
      </c>
      <c r="B104" s="160" t="s">
        <v>158</v>
      </c>
      <c r="C104"/>
    </row>
    <row r="105" spans="1:3" ht="15.75" thickBot="1">
      <c r="A105" s="165" t="s">
        <v>323</v>
      </c>
      <c r="B105" s="160" t="s">
        <v>159</v>
      </c>
      <c r="C105"/>
    </row>
    <row r="106" spans="1:3" ht="15.75" thickBot="1">
      <c r="A106" s="165" t="s">
        <v>324</v>
      </c>
      <c r="B106" s="160" t="s">
        <v>227</v>
      </c>
      <c r="C106"/>
    </row>
    <row r="107" spans="1:3" ht="13.5" thickBot="1">
      <c r="A107" s="164" t="s">
        <v>325</v>
      </c>
      <c r="B107" s="368" t="s">
        <v>31</v>
      </c>
      <c r="C107" s="370"/>
    </row>
    <row r="108" spans="1:3" ht="15.75" thickBot="1">
      <c r="A108" s="165" t="s">
        <v>326</v>
      </c>
      <c r="B108" s="160" t="s">
        <v>327</v>
      </c>
      <c r="C108"/>
    </row>
    <row r="109" spans="1:3" ht="15.75" thickBot="1">
      <c r="A109" s="165" t="s">
        <v>328</v>
      </c>
      <c r="B109" s="160" t="s">
        <v>329</v>
      </c>
      <c r="C109"/>
    </row>
    <row r="110" spans="1:3" ht="15.75" thickBot="1">
      <c r="A110" s="165" t="s">
        <v>330</v>
      </c>
      <c r="B110" s="160" t="s">
        <v>160</v>
      </c>
      <c r="C110"/>
    </row>
    <row r="111" spans="1:3" ht="15.75" thickBot="1">
      <c r="A111" s="165" t="s">
        <v>331</v>
      </c>
      <c r="B111" s="160" t="s">
        <v>161</v>
      </c>
      <c r="C111"/>
    </row>
    <row r="112" spans="1:3" ht="15.75" thickBot="1">
      <c r="A112" s="165" t="s">
        <v>332</v>
      </c>
      <c r="B112" s="160" t="s">
        <v>162</v>
      </c>
      <c r="C112"/>
    </row>
    <row r="113" spans="1:3" ht="15.75" thickBot="1">
      <c r="A113" s="165" t="s">
        <v>333</v>
      </c>
      <c r="B113" s="160" t="s">
        <v>163</v>
      </c>
      <c r="C113"/>
    </row>
    <row r="114" spans="1:3" ht="15.75" thickBot="1">
      <c r="A114" s="165" t="s">
        <v>334</v>
      </c>
      <c r="B114" s="160" t="s">
        <v>164</v>
      </c>
      <c r="C114"/>
    </row>
    <row r="115" spans="1:3" ht="15.75" thickBot="1">
      <c r="A115" s="165" t="s">
        <v>335</v>
      </c>
      <c r="B115" s="160" t="s">
        <v>165</v>
      </c>
      <c r="C115"/>
    </row>
    <row r="116" spans="1:3" ht="15.75" thickBot="1">
      <c r="A116" s="165" t="s">
        <v>336</v>
      </c>
      <c r="B116" s="160" t="s">
        <v>166</v>
      </c>
      <c r="C116"/>
    </row>
    <row r="117" spans="1:3" ht="15.75" thickBot="1">
      <c r="A117" s="165" t="s">
        <v>337</v>
      </c>
      <c r="B117" s="160" t="s">
        <v>338</v>
      </c>
      <c r="C117"/>
    </row>
    <row r="118" spans="1:3" ht="15.75" thickBot="1">
      <c r="A118" s="165" t="s">
        <v>339</v>
      </c>
      <c r="B118" s="160" t="s">
        <v>340</v>
      </c>
      <c r="C118"/>
    </row>
    <row r="119" spans="1:3" ht="15.75" thickBot="1">
      <c r="A119" s="165" t="s">
        <v>341</v>
      </c>
      <c r="B119" s="160" t="s">
        <v>342</v>
      </c>
      <c r="C119"/>
    </row>
    <row r="120" spans="1:3" ht="15.75" thickBot="1">
      <c r="A120" s="165" t="s">
        <v>343</v>
      </c>
      <c r="B120" s="160" t="s">
        <v>286</v>
      </c>
      <c r="C120"/>
    </row>
    <row r="121" spans="1:3" ht="13.5" thickBot="1">
      <c r="A121" s="164" t="s">
        <v>344</v>
      </c>
      <c r="B121" s="355" t="s">
        <v>345</v>
      </c>
      <c r="C121" s="356"/>
    </row>
    <row r="122" spans="1:3" ht="13.5" thickBot="1">
      <c r="A122" s="164" t="s">
        <v>346</v>
      </c>
      <c r="B122" s="357" t="s">
        <v>290</v>
      </c>
      <c r="C122" s="358"/>
    </row>
    <row r="123" spans="1:3" ht="15.75" thickBot="1">
      <c r="A123" s="165" t="s">
        <v>347</v>
      </c>
      <c r="B123" s="169" t="s">
        <v>424</v>
      </c>
      <c r="C123"/>
    </row>
    <row r="124" spans="1:3" ht="15.75" thickBot="1">
      <c r="A124" s="165" t="s">
        <v>348</v>
      </c>
      <c r="B124" s="170" t="s">
        <v>423</v>
      </c>
      <c r="C124"/>
    </row>
    <row r="125" spans="1:3" ht="15.75" thickBot="1">
      <c r="A125" s="165" t="s">
        <v>349</v>
      </c>
      <c r="B125" s="170" t="s">
        <v>425</v>
      </c>
      <c r="C125"/>
    </row>
    <row r="126" spans="1:3" ht="15.75" thickBot="1">
      <c r="A126" s="165" t="s">
        <v>350</v>
      </c>
      <c r="B126" s="170" t="s">
        <v>426</v>
      </c>
      <c r="C126"/>
    </row>
    <row r="127" spans="1:3" ht="13.5" thickBot="1">
      <c r="A127" s="164" t="s">
        <v>351</v>
      </c>
      <c r="B127" s="368" t="s">
        <v>75</v>
      </c>
      <c r="C127" s="370"/>
    </row>
    <row r="128" spans="1:3" ht="15.75" thickBot="1">
      <c r="A128" s="165" t="s">
        <v>352</v>
      </c>
      <c r="B128" s="146" t="s">
        <v>167</v>
      </c>
      <c r="C128"/>
    </row>
    <row r="129" spans="1:3" ht="15.75" thickBot="1">
      <c r="A129" s="165" t="s">
        <v>353</v>
      </c>
      <c r="B129" s="171" t="s">
        <v>168</v>
      </c>
      <c r="C129"/>
    </row>
    <row r="130" spans="1:3" ht="15.75" thickBot="1">
      <c r="A130" s="165" t="s">
        <v>354</v>
      </c>
      <c r="B130" s="172" t="s">
        <v>169</v>
      </c>
      <c r="C130"/>
    </row>
    <row r="131" spans="1:3" ht="15.75" thickBot="1">
      <c r="A131" s="165" t="s">
        <v>355</v>
      </c>
      <c r="B131" s="146" t="s">
        <v>170</v>
      </c>
      <c r="C131"/>
    </row>
    <row r="132" spans="1:3" ht="15.75" thickBot="1">
      <c r="A132" s="165" t="s">
        <v>356</v>
      </c>
      <c r="B132" s="148" t="s">
        <v>171</v>
      </c>
      <c r="C132"/>
    </row>
    <row r="133" spans="1:3" ht="13.5" thickBot="1">
      <c r="A133" s="164" t="s">
        <v>357</v>
      </c>
      <c r="B133" s="368" t="s">
        <v>358</v>
      </c>
      <c r="C133" s="370"/>
    </row>
    <row r="134" spans="1:3" ht="15.75" thickBot="1">
      <c r="A134" s="165" t="s">
        <v>359</v>
      </c>
      <c r="B134" s="166" t="s">
        <v>360</v>
      </c>
      <c r="C134"/>
    </row>
    <row r="135" spans="1:3" ht="15.75" thickBot="1">
      <c r="A135" s="165" t="s">
        <v>361</v>
      </c>
      <c r="B135" s="166" t="s">
        <v>362</v>
      </c>
      <c r="C135"/>
    </row>
    <row r="136" spans="1:3" ht="15.75" thickBot="1">
      <c r="A136" s="165" t="s">
        <v>363</v>
      </c>
      <c r="B136" s="146" t="s">
        <v>364</v>
      </c>
      <c r="C136"/>
    </row>
    <row r="137" spans="1:3" ht="15.75" thickBot="1">
      <c r="A137" s="165" t="s">
        <v>365</v>
      </c>
      <c r="B137" s="146" t="s">
        <v>366</v>
      </c>
      <c r="C137"/>
    </row>
    <row r="138" spans="1:3" ht="15.75" thickBot="1">
      <c r="A138" s="165" t="s">
        <v>367</v>
      </c>
      <c r="B138" s="146" t="s">
        <v>368</v>
      </c>
      <c r="C138"/>
    </row>
    <row r="139" spans="1:3" ht="15.75" thickBot="1">
      <c r="A139" s="165" t="s">
        <v>369</v>
      </c>
      <c r="B139" s="146" t="s">
        <v>370</v>
      </c>
      <c r="C139"/>
    </row>
    <row r="140" spans="1:3" ht="13.5" thickBot="1">
      <c r="A140" s="164" t="s">
        <v>371</v>
      </c>
      <c r="B140" s="355" t="s">
        <v>172</v>
      </c>
      <c r="C140" s="356"/>
    </row>
    <row r="141" spans="1:3" ht="15.75" thickBot="1">
      <c r="A141" s="165" t="s">
        <v>372</v>
      </c>
      <c r="B141" s="160" t="s">
        <v>173</v>
      </c>
      <c r="C141"/>
    </row>
    <row r="142" spans="1:3" ht="15.75" thickBot="1">
      <c r="A142" s="165" t="s">
        <v>373</v>
      </c>
      <c r="B142" s="160" t="s">
        <v>174</v>
      </c>
      <c r="C142"/>
    </row>
    <row r="143" spans="1:3" ht="15.75" thickBot="1">
      <c r="A143" s="165" t="s">
        <v>374</v>
      </c>
      <c r="B143" s="160" t="s">
        <v>175</v>
      </c>
      <c r="C143"/>
    </row>
    <row r="144" spans="1:3" ht="15.75" thickBot="1">
      <c r="A144" s="165" t="s">
        <v>375</v>
      </c>
      <c r="B144" s="160" t="s">
        <v>176</v>
      </c>
      <c r="C144"/>
    </row>
    <row r="145" spans="1:3" ht="15.75" thickBot="1">
      <c r="A145" s="165" t="s">
        <v>376</v>
      </c>
      <c r="B145" s="160" t="s">
        <v>177</v>
      </c>
      <c r="C145"/>
    </row>
    <row r="146" spans="1:3" ht="15.75" thickBot="1">
      <c r="A146" s="165" t="s">
        <v>377</v>
      </c>
      <c r="B146" s="160" t="s">
        <v>178</v>
      </c>
      <c r="C146"/>
    </row>
    <row r="147" spans="1:3" ht="15.75" thickBot="1">
      <c r="A147" s="165" t="s">
        <v>378</v>
      </c>
      <c r="B147" s="160" t="s">
        <v>179</v>
      </c>
      <c r="C147"/>
    </row>
    <row r="148" spans="1:3" ht="15.75" thickBot="1">
      <c r="A148" s="165" t="s">
        <v>379</v>
      </c>
      <c r="B148" s="160" t="s">
        <v>180</v>
      </c>
      <c r="C148"/>
    </row>
    <row r="149" spans="1:3" ht="15.75" thickBot="1">
      <c r="A149" s="165" t="s">
        <v>380</v>
      </c>
      <c r="B149" s="160" t="s">
        <v>181</v>
      </c>
      <c r="C149"/>
    </row>
    <row r="150" spans="1:3" ht="15.75" thickBot="1">
      <c r="A150" s="165" t="s">
        <v>381</v>
      </c>
      <c r="B150" s="160" t="s">
        <v>182</v>
      </c>
      <c r="C150"/>
    </row>
    <row r="151" spans="1:3" ht="15.75" thickBot="1">
      <c r="A151" s="165" t="s">
        <v>382</v>
      </c>
      <c r="B151" s="160" t="s">
        <v>183</v>
      </c>
      <c r="C151"/>
    </row>
    <row r="152" spans="1:3" ht="15.75" thickBot="1">
      <c r="A152" s="165" t="s">
        <v>383</v>
      </c>
      <c r="B152" s="160" t="s">
        <v>184</v>
      </c>
      <c r="C152"/>
    </row>
    <row r="153" spans="1:3" ht="15.75" thickBot="1">
      <c r="A153" s="165" t="s">
        <v>384</v>
      </c>
      <c r="B153" s="160" t="s">
        <v>185</v>
      </c>
      <c r="C153"/>
    </row>
    <row r="154" spans="1:3" ht="26.25" thickBot="1">
      <c r="A154" s="165" t="s">
        <v>385</v>
      </c>
      <c r="B154" s="160" t="s">
        <v>186</v>
      </c>
      <c r="C154"/>
    </row>
    <row r="155" spans="1:3" ht="15.75" thickBot="1">
      <c r="A155" s="165" t="s">
        <v>386</v>
      </c>
      <c r="B155" s="160" t="s">
        <v>187</v>
      </c>
      <c r="C155"/>
    </row>
    <row r="156" spans="1:3" ht="15.75" thickBot="1">
      <c r="A156" s="165" t="s">
        <v>387</v>
      </c>
      <c r="B156" s="160" t="s">
        <v>188</v>
      </c>
      <c r="C156"/>
    </row>
    <row r="157" spans="1:3" ht="15.75" thickBot="1">
      <c r="A157" s="165" t="s">
        <v>388</v>
      </c>
      <c r="B157" s="160" t="s">
        <v>389</v>
      </c>
      <c r="C157"/>
    </row>
    <row r="158" spans="1:3" ht="15.75" thickBot="1">
      <c r="A158" s="165" t="s">
        <v>390</v>
      </c>
      <c r="B158" s="160" t="s">
        <v>286</v>
      </c>
      <c r="C158"/>
    </row>
    <row r="159" spans="1:3" ht="15.75" thickBot="1">
      <c r="A159" s="165" t="s">
        <v>391</v>
      </c>
      <c r="B159" s="160" t="s">
        <v>392</v>
      </c>
      <c r="C159"/>
    </row>
    <row r="160" spans="1:3" ht="13.5" thickBot="1">
      <c r="A160" s="164" t="s">
        <v>393</v>
      </c>
      <c r="B160" s="355" t="s">
        <v>189</v>
      </c>
      <c r="C160" s="356"/>
    </row>
    <row r="161" spans="1:3" ht="62.25" customHeight="1">
      <c r="A161" s="163" t="s">
        <v>394</v>
      </c>
      <c r="B161" s="173" t="s">
        <v>434</v>
      </c>
      <c r="C161"/>
    </row>
    <row r="162" spans="1:3" ht="15.75" thickBot="1">
      <c r="A162" s="165" t="s">
        <v>395</v>
      </c>
      <c r="B162" s="160" t="s">
        <v>396</v>
      </c>
      <c r="C162"/>
    </row>
    <row r="163" spans="1:3" ht="15.75" thickBot="1">
      <c r="A163" s="165" t="s">
        <v>397</v>
      </c>
      <c r="B163" s="160" t="s">
        <v>398</v>
      </c>
      <c r="C163"/>
    </row>
    <row r="164" spans="1:3" ht="15.75" thickBot="1">
      <c r="A164" s="165" t="s">
        <v>399</v>
      </c>
      <c r="B164" s="160" t="s">
        <v>190</v>
      </c>
      <c r="C164"/>
    </row>
    <row r="165" spans="1:3" ht="51" customHeight="1">
      <c r="A165" s="163" t="s">
        <v>400</v>
      </c>
      <c r="B165" s="167" t="s">
        <v>435</v>
      </c>
      <c r="C165"/>
    </row>
    <row r="166" spans="1:3" ht="15.75" thickBot="1">
      <c r="A166" s="165" t="s">
        <v>401</v>
      </c>
      <c r="B166" s="160" t="s">
        <v>402</v>
      </c>
      <c r="C166"/>
    </row>
    <row r="167" spans="1:3" ht="26.25" thickBot="1">
      <c r="A167" s="165" t="s">
        <v>403</v>
      </c>
      <c r="B167" s="160" t="s">
        <v>191</v>
      </c>
      <c r="C167"/>
    </row>
    <row r="168" spans="1:3" ht="26.25" thickBot="1">
      <c r="A168" s="165" t="s">
        <v>404</v>
      </c>
      <c r="B168" s="160" t="s">
        <v>192</v>
      </c>
      <c r="C168"/>
    </row>
    <row r="169" spans="1:3" ht="15.75" thickBot="1">
      <c r="A169" s="165" t="s">
        <v>405</v>
      </c>
      <c r="B169" s="160" t="s">
        <v>193</v>
      </c>
      <c r="C169"/>
    </row>
    <row r="170" spans="1:3" ht="15.75" thickBot="1">
      <c r="A170" s="165" t="s">
        <v>406</v>
      </c>
      <c r="B170" s="160" t="s">
        <v>190</v>
      </c>
      <c r="C170"/>
    </row>
    <row r="171" spans="1:3" ht="15.75" thickBot="1">
      <c r="A171" s="165" t="s">
        <v>407</v>
      </c>
      <c r="B171" s="160" t="s">
        <v>194</v>
      </c>
      <c r="C171"/>
    </row>
    <row r="172" spans="1:3" ht="15.75" thickBot="1">
      <c r="A172" s="165" t="s">
        <v>408</v>
      </c>
      <c r="B172" s="160" t="s">
        <v>195</v>
      </c>
      <c r="C172"/>
    </row>
    <row r="173" spans="1:3" ht="15.75" thickBot="1">
      <c r="A173" s="165" t="s">
        <v>409</v>
      </c>
      <c r="B173" s="160" t="s">
        <v>410</v>
      </c>
      <c r="C173"/>
    </row>
    <row r="174" spans="1:3" ht="13.5" thickBot="1">
      <c r="A174" s="164" t="s">
        <v>411</v>
      </c>
      <c r="B174" s="355" t="s">
        <v>196</v>
      </c>
      <c r="C174" s="356"/>
    </row>
    <row r="175" spans="1:3" ht="15.75" thickBot="1">
      <c r="A175" s="165" t="s">
        <v>412</v>
      </c>
      <c r="B175" s="160" t="s">
        <v>413</v>
      </c>
      <c r="C175"/>
    </row>
    <row r="176" spans="1:3" ht="13.5" thickBot="1">
      <c r="A176" s="164" t="s">
        <v>414</v>
      </c>
      <c r="B176" s="368" t="s">
        <v>197</v>
      </c>
      <c r="C176" s="370"/>
    </row>
    <row r="177" spans="1:3" ht="15.75" thickBot="1">
      <c r="A177" s="165" t="s">
        <v>415</v>
      </c>
      <c r="B177" s="162" t="s">
        <v>432</v>
      </c>
      <c r="C177"/>
    </row>
    <row r="178" spans="1:3" ht="13.5" thickBot="1">
      <c r="A178" s="164" t="s">
        <v>416</v>
      </c>
      <c r="B178" s="355" t="s">
        <v>198</v>
      </c>
      <c r="C178" s="356"/>
    </row>
    <row r="179" spans="1:3" ht="15.75" thickBot="1">
      <c r="A179" s="165" t="s">
        <v>417</v>
      </c>
      <c r="B179" s="160" t="s">
        <v>199</v>
      </c>
      <c r="C179"/>
    </row>
    <row r="180" spans="1:3" ht="15.75" thickBot="1">
      <c r="A180" s="165" t="s">
        <v>418</v>
      </c>
      <c r="B180" s="160" t="s">
        <v>200</v>
      </c>
      <c r="C180"/>
    </row>
    <row r="181" spans="1:3" ht="15.75" thickBot="1">
      <c r="A181" s="165" t="s">
        <v>419</v>
      </c>
      <c r="B181" s="160" t="s">
        <v>420</v>
      </c>
      <c r="C181"/>
    </row>
    <row r="182" spans="1:1" ht="15">
      <c r="A182"/>
    </row>
  </sheetData>
  <mergeCells count="25">
    <mergeCell ref="B102:C102"/>
    <mergeCell ref="B107:C107"/>
    <mergeCell ref="B94:C94"/>
    <mergeCell ref="B95:C95"/>
    <mergeCell ref="B98:C98"/>
    <mergeCell ref="B101:C101"/>
    <mergeCell ref="B174:C174"/>
    <mergeCell ref="B176:C176"/>
    <mergeCell ref="B178:C178"/>
    <mergeCell ref="B127:C127"/>
    <mergeCell ref="B121:C121"/>
    <mergeCell ref="B122:C122"/>
    <mergeCell ref="B133:C133"/>
    <mergeCell ref="B140:C140"/>
    <mergeCell ref="B160:C160"/>
    <mergeCell ref="B74:C74"/>
    <mergeCell ref="B75:C75"/>
    <mergeCell ref="B78:C78"/>
    <mergeCell ref="A1:C1"/>
    <mergeCell ref="A2:C2"/>
    <mergeCell ref="A3:C3"/>
    <mergeCell ref="A5:C5"/>
    <mergeCell ref="B6:C6"/>
    <mergeCell ref="B7:C7"/>
    <mergeCell ref="B19:C19"/>
  </mergeCells>
  <pageMargins left="0.7" right="0.7" top="0.75" bottom="0.75" header="0.3" footer="0.3"/>
  <pageSetup orientation="portrait" paperSize="9" r:id="rId1"/>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29DAE54-0E85-43EA-939F-4A90DAECDD07}">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4</vt:i4>
      </vt:variant>
    </vt:vector>
  </HeadingPairs>
  <TitlesOfParts>
    <vt:vector size="4" baseType="lpstr">
      <vt:lpstr> PLAN NABAVE-TTIP</vt:lpstr>
      <vt:lpstr>Sheet1</vt:lpstr>
      <vt:lpstr>UPUTE</vt:lpstr>
      <vt:lpstr>LPT</vt:lpstr>
    </vt:vector>
  </TitlesOfParts>
  <Template/>
  <Manager/>
  <Company>APPRRR</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Snježana Čondić</dc:creator>
  <cp:keywords/>
  <dc:description/>
  <cp:lastModifiedBy>Andrea Pavelić</cp:lastModifiedBy>
  <cp:lastPrinted>2022-02-28T11:52:16Z</cp:lastPrinted>
  <dcterms:created xsi:type="dcterms:W3CDTF">2017-03-28T13:44:12Z</dcterms:created>
  <dcterms:modified xsi:type="dcterms:W3CDTF">2022-02-28T11:52:26Z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