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rešimir Prebeg\Desktop\OPĆINA BEBRINA\2025\FINANCIJSKI IZVJEŠTAJ IV. KVARTAL\POPUNJENI FINANCIJSKI IZVJEŠTAJI ZA SLANJE\"/>
    </mc:Choice>
  </mc:AlternateContent>
  <xr:revisionPtr revIDLastSave="0" documentId="13_ncr:1_{DFA8D69E-449E-42D8-985E-C86FB5FC5C0C}"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E328" i="9" s="1"/>
  <c r="B328" i="9" s="1"/>
  <c r="G328" i="9"/>
  <c r="F328" i="9"/>
  <c r="H327" i="9"/>
  <c r="E327" i="9" s="1"/>
  <c r="B327" i="9" s="1"/>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E319" i="9" s="1"/>
  <c r="B319" i="9" s="1"/>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E307" i="9" s="1"/>
  <c r="B307" i="9" s="1"/>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s="1"/>
  <c r="E292" i="9"/>
  <c r="M291" i="9"/>
  <c r="L291" i="9"/>
  <c r="F291" i="9"/>
  <c r="E291" i="9"/>
  <c r="B291" i="9"/>
  <c r="M290" i="9"/>
  <c r="L290" i="9"/>
  <c r="E290" i="9"/>
  <c r="M289" i="9"/>
  <c r="L289" i="9"/>
  <c r="F289" i="9"/>
  <c r="E289" i="9"/>
  <c r="B289" i="9"/>
  <c r="M288" i="9"/>
  <c r="L288" i="9"/>
  <c r="E288" i="9"/>
  <c r="M287" i="9"/>
  <c r="L287" i="9"/>
  <c r="F287" i="9"/>
  <c r="E287" i="9"/>
  <c r="B287" i="9"/>
  <c r="M286" i="9"/>
  <c r="L286" i="9"/>
  <c r="E286" i="9"/>
  <c r="M285" i="9"/>
  <c r="L285" i="9"/>
  <c r="F285" i="9"/>
  <c r="E285" i="9"/>
  <c r="B285" i="9"/>
  <c r="M284" i="9"/>
  <c r="L284" i="9"/>
  <c r="E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F253" i="9" s="1"/>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F243" i="9" s="1"/>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F236" i="9" s="1"/>
  <c r="B236" i="9" s="1"/>
  <c r="L236" i="9"/>
  <c r="E236" i="9"/>
  <c r="M235" i="9"/>
  <c r="L235" i="9"/>
  <c r="E235" i="9"/>
  <c r="M234" i="9"/>
  <c r="L234" i="9"/>
  <c r="F234" i="9"/>
  <c r="E234" i="9"/>
  <c r="B234" i="9"/>
  <c r="M233" i="9"/>
  <c r="L233" i="9"/>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G134" i="9"/>
  <c r="F134" i="9"/>
  <c r="E134" i="9"/>
  <c r="B134" i="9" s="1"/>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G120" i="9"/>
  <c r="F120" i="9"/>
  <c r="E120" i="9"/>
  <c r="B120" i="9" s="1"/>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C1634" i="1" s="1"/>
  <c r="D52" i="8"/>
  <c r="D46" i="8"/>
  <c r="D37" i="8"/>
  <c r="D27" i="8"/>
  <c r="D18" i="8"/>
  <c r="D8" i="8"/>
  <c r="E44" i="7"/>
  <c r="D44" i="7"/>
  <c r="E39" i="7"/>
  <c r="D39" i="7"/>
  <c r="E38" i="7"/>
  <c r="D38" i="7"/>
  <c r="E30" i="7"/>
  <c r="D30" i="7"/>
  <c r="E23" i="7"/>
  <c r="D23" i="7"/>
  <c r="E22" i="7"/>
  <c r="D22" i="7"/>
  <c r="E14" i="7"/>
  <c r="D14" i="7"/>
  <c r="E7" i="7"/>
  <c r="D7" i="7"/>
  <c r="E6" i="7"/>
  <c r="D6" i="7"/>
  <c r="E5" i="7"/>
  <c r="D5" i="7"/>
  <c r="G346" i="9" s="1"/>
  <c r="E346" i="9" s="1"/>
  <c r="F140" i="6"/>
  <c r="F139" i="6"/>
  <c r="F138" i="6"/>
  <c r="F137" i="6"/>
  <c r="F136" i="6"/>
  <c r="F135" i="6"/>
  <c r="F134" i="6"/>
  <c r="F133" i="6"/>
  <c r="F132" i="6"/>
  <c r="F131" i="6"/>
  <c r="E130" i="6"/>
  <c r="D130" i="6"/>
  <c r="D129" i="6" s="1"/>
  <c r="E129" i="6"/>
  <c r="F128" i="6"/>
  <c r="F127" i="6"/>
  <c r="F126" i="6"/>
  <c r="F125" i="6"/>
  <c r="F124" i="6"/>
  <c r="F123" i="6"/>
  <c r="E122" i="6"/>
  <c r="D122" i="6"/>
  <c r="F121" i="6"/>
  <c r="F120" i="6"/>
  <c r="F119" i="6"/>
  <c r="E118" i="6"/>
  <c r="D118" i="6"/>
  <c r="F118" i="6" s="1"/>
  <c r="F117" i="6"/>
  <c r="F116" i="6"/>
  <c r="E115" i="6"/>
  <c r="D115" i="6"/>
  <c r="D114" i="6"/>
  <c r="F113" i="6"/>
  <c r="F112" i="6"/>
  <c r="F111" i="6"/>
  <c r="F110" i="6"/>
  <c r="F109" i="6"/>
  <c r="F108" i="6"/>
  <c r="E107" i="6"/>
  <c r="D107" i="6"/>
  <c r="F106" i="6"/>
  <c r="F105" i="6"/>
  <c r="F104" i="6"/>
  <c r="F103" i="6"/>
  <c r="F102" i="6"/>
  <c r="F101" i="6"/>
  <c r="F100" i="6"/>
  <c r="E99" i="6"/>
  <c r="D99" i="6"/>
  <c r="F99" i="6" s="1"/>
  <c r="F98" i="6"/>
  <c r="F97" i="6"/>
  <c r="F96" i="6"/>
  <c r="F95" i="6"/>
  <c r="E94" i="6"/>
  <c r="E89" i="6" s="1"/>
  <c r="D1485" i="1" s="1"/>
  <c r="D94" i="6"/>
  <c r="F94" i="6" s="1"/>
  <c r="F93" i="6"/>
  <c r="F92" i="6"/>
  <c r="F91" i="6"/>
  <c r="E90" i="6"/>
  <c r="D90" i="6"/>
  <c r="D89"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D35"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E255" i="5" s="1"/>
  <c r="D1259" i="1" s="1"/>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76" i="5"/>
  <c r="F76" i="5" s="1"/>
  <c r="F75" i="5"/>
  <c r="F74" i="5"/>
  <c r="F73" i="5"/>
  <c r="F72" i="5"/>
  <c r="E71" i="5"/>
  <c r="D71" i="5"/>
  <c r="D70" i="5" s="1"/>
  <c r="E70"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D629" i="4" s="1"/>
  <c r="F629" i="4" s="1"/>
  <c r="E629"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D597" i="4" s="1"/>
  <c r="E597"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E578" i="4"/>
  <c r="D578" i="4"/>
  <c r="F578" i="4" s="1"/>
  <c r="F577" i="4"/>
  <c r="F576" i="4"/>
  <c r="E575" i="4"/>
  <c r="D575" i="4"/>
  <c r="F575" i="4" s="1"/>
  <c r="F574" i="4"/>
  <c r="F573"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D535" i="4" s="1"/>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E491" i="4"/>
  <c r="F490" i="4"/>
  <c r="F489" i="4"/>
  <c r="E488" i="4"/>
  <c r="D488" i="4"/>
  <c r="F488" i="4" s="1"/>
  <c r="F487" i="4"/>
  <c r="F486" i="4"/>
  <c r="E485" i="4"/>
  <c r="D485" i="4"/>
  <c r="F485" i="4" s="1"/>
  <c r="F484" i="4"/>
  <c r="F483" i="4"/>
  <c r="F482" i="4"/>
  <c r="F481" i="4"/>
  <c r="E480" i="4"/>
  <c r="D480" i="4"/>
  <c r="D479" i="4" s="1"/>
  <c r="F479" i="4" s="1"/>
  <c r="E479" i="4"/>
  <c r="F478" i="4"/>
  <c r="F477" i="4"/>
  <c r="E476" i="4"/>
  <c r="D476" i="4"/>
  <c r="F476" i="4" s="1"/>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31" i="4"/>
  <c r="E428" i="4"/>
  <c r="D428" i="4"/>
  <c r="E427" i="4"/>
  <c r="D427" i="4"/>
  <c r="D648" i="4" s="1"/>
  <c r="F648" i="4" s="1"/>
  <c r="E426" i="4"/>
  <c r="E647" i="4" s="1"/>
  <c r="D426" i="4"/>
  <c r="D647" i="4" s="1"/>
  <c r="F421" i="4"/>
  <c r="F420" i="4"/>
  <c r="F419" i="4"/>
  <c r="F416" i="4"/>
  <c r="F415" i="4"/>
  <c r="F414" i="4"/>
  <c r="F413" i="4"/>
  <c r="E412" i="4"/>
  <c r="D412" i="4"/>
  <c r="F411" i="4"/>
  <c r="E410" i="4"/>
  <c r="D410" i="4"/>
  <c r="F410" i="4" s="1"/>
  <c r="F409" i="4"/>
  <c r="F408" i="4"/>
  <c r="E407" i="4"/>
  <c r="D407" i="4"/>
  <c r="D406" i="4" s="1"/>
  <c r="F406" i="4" s="1"/>
  <c r="E406" i="4"/>
  <c r="F405" i="4"/>
  <c r="F404" i="4"/>
  <c r="F403" i="4"/>
  <c r="F402" i="4"/>
  <c r="E401" i="4"/>
  <c r="D401" i="4"/>
  <c r="F401" i="4" s="1"/>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D373" i="4"/>
  <c r="F373" i="4" s="1"/>
  <c r="F372" i="4"/>
  <c r="F371" i="4"/>
  <c r="F370" i="4"/>
  <c r="F369" i="4"/>
  <c r="F368" i="4"/>
  <c r="F367" i="4"/>
  <c r="E366" i="4"/>
  <c r="D366" i="4"/>
  <c r="F366" i="4" s="1"/>
  <c r="F365" i="4"/>
  <c r="F364" i="4"/>
  <c r="F363" i="4"/>
  <c r="E362" i="4"/>
  <c r="D362" i="4"/>
  <c r="F362" i="4" s="1"/>
  <c r="D361" i="4"/>
  <c r="D360"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D321" i="4"/>
  <c r="F321" i="4" s="1"/>
  <c r="F320" i="4"/>
  <c r="F319" i="4"/>
  <c r="F318" i="4"/>
  <c r="F317" i="4"/>
  <c r="F316" i="4"/>
  <c r="F315" i="4"/>
  <c r="E314" i="4"/>
  <c r="D314" i="4"/>
  <c r="F314" i="4" s="1"/>
  <c r="F313" i="4"/>
  <c r="F312" i="4"/>
  <c r="F311" i="4"/>
  <c r="E310" i="4"/>
  <c r="D310" i="4"/>
  <c r="F310" i="4" s="1"/>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E273" i="4" s="1"/>
  <c r="D269" i="1" s="1"/>
  <c r="H269" i="1" s="1"/>
  <c r="D278" i="4"/>
  <c r="F277" i="4"/>
  <c r="F276" i="4"/>
  <c r="F275" i="4"/>
  <c r="E274" i="4"/>
  <c r="D274" i="4"/>
  <c r="D273" i="4" s="1"/>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D16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E153" i="4" s="1"/>
  <c r="D149" i="1" s="1"/>
  <c r="H149" i="1" s="1"/>
  <c r="D160" i="4"/>
  <c r="F159" i="4"/>
  <c r="F158" i="4"/>
  <c r="F157" i="4"/>
  <c r="F156" i="4"/>
  <c r="F155" i="4"/>
  <c r="E154" i="4"/>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D134" i="4"/>
  <c r="F134" i="4" s="1"/>
  <c r="F133" i="4"/>
  <c r="F132" i="4"/>
  <c r="F131" i="4"/>
  <c r="F130" i="4"/>
  <c r="E129" i="4"/>
  <c r="D129" i="4"/>
  <c r="F129" i="4" s="1"/>
  <c r="F128" i="4"/>
  <c r="F127" i="4"/>
  <c r="E126" i="4"/>
  <c r="D126" i="4"/>
  <c r="D125" i="4" s="1"/>
  <c r="E125" i="4"/>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6"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0" i="4"/>
  <c r="F59" i="4"/>
  <c r="E58" i="4"/>
  <c r="D58" i="4"/>
  <c r="F57" i="4"/>
  <c r="F56" i="4"/>
  <c r="F55" i="4"/>
  <c r="F54" i="4"/>
  <c r="E53" i="4"/>
  <c r="D53" i="4"/>
  <c r="F53" i="4" s="1"/>
  <c r="F52" i="4"/>
  <c r="F51" i="4"/>
  <c r="E50" i="4"/>
  <c r="D50" i="4"/>
  <c r="D49" i="4" s="1"/>
  <c r="F48" i="4"/>
  <c r="F47" i="4"/>
  <c r="F46" i="4"/>
  <c r="F45" i="4"/>
  <c r="E44" i="4"/>
  <c r="D44" i="4"/>
  <c r="D43" i="4" s="1"/>
  <c r="F43" i="4" s="1"/>
  <c r="E43" i="4"/>
  <c r="F42" i="4"/>
  <c r="F41" i="4"/>
  <c r="F40"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4" i="1" s="1"/>
  <c r="H4" i="1" s="1"/>
  <c r="D8" i="4"/>
  <c r="D7"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G1684" i="1"/>
  <c r="C1684" i="1"/>
  <c r="H1684" i="1" s="1"/>
  <c r="C1683" i="1"/>
  <c r="G1683" i="1" s="1"/>
  <c r="G1682" i="1"/>
  <c r="C1682" i="1"/>
  <c r="H1682" i="1" s="1"/>
  <c r="C1681" i="1"/>
  <c r="G1681" i="1" s="1"/>
  <c r="C1680" i="1"/>
  <c r="H1680" i="1" s="1"/>
  <c r="H1679" i="1"/>
  <c r="C1679" i="1"/>
  <c r="G1679" i="1" s="1"/>
  <c r="C1678" i="1"/>
  <c r="H1678" i="1" s="1"/>
  <c r="H1677" i="1"/>
  <c r="C1677" i="1"/>
  <c r="G1677" i="1" s="1"/>
  <c r="C1676" i="1"/>
  <c r="H1676" i="1" s="1"/>
  <c r="H1675" i="1"/>
  <c r="C1675" i="1"/>
  <c r="G1675" i="1" s="1"/>
  <c r="C1674" i="1"/>
  <c r="H1674" i="1" s="1"/>
  <c r="C1673" i="1"/>
  <c r="G1673" i="1" s="1"/>
  <c r="C1672" i="1"/>
  <c r="H1672" i="1" s="1"/>
  <c r="C1671" i="1"/>
  <c r="G1671" i="1" s="1"/>
  <c r="C1670" i="1"/>
  <c r="H1670" i="1" s="1"/>
  <c r="C1669" i="1"/>
  <c r="G1669" i="1" s="1"/>
  <c r="C1668" i="1"/>
  <c r="H1668" i="1" s="1"/>
  <c r="C1667" i="1"/>
  <c r="G1667" i="1" s="1"/>
  <c r="C1666" i="1"/>
  <c r="H1666" i="1" s="1"/>
  <c r="C1665" i="1"/>
  <c r="G1665" i="1" s="1"/>
  <c r="C1664" i="1"/>
  <c r="H1664" i="1" s="1"/>
  <c r="C1663" i="1"/>
  <c r="G1663" i="1" s="1"/>
  <c r="C1662" i="1"/>
  <c r="H1662" i="1" s="1"/>
  <c r="C1661" i="1"/>
  <c r="G1661" i="1" s="1"/>
  <c r="C1660" i="1"/>
  <c r="H1660" i="1" s="1"/>
  <c r="C1659" i="1"/>
  <c r="G1659" i="1" s="1"/>
  <c r="G1658" i="1"/>
  <c r="C1658" i="1"/>
  <c r="H1658" i="1" s="1"/>
  <c r="C1657" i="1"/>
  <c r="G1657" i="1" s="1"/>
  <c r="G1656" i="1"/>
  <c r="C1656" i="1"/>
  <c r="H1656" i="1" s="1"/>
  <c r="C1655" i="1"/>
  <c r="G1655" i="1" s="1"/>
  <c r="C1654" i="1"/>
  <c r="H1654" i="1" s="1"/>
  <c r="C1653" i="1"/>
  <c r="G1653" i="1" s="1"/>
  <c r="C1652" i="1"/>
  <c r="H1652" i="1" s="1"/>
  <c r="C1651" i="1"/>
  <c r="G1651" i="1" s="1"/>
  <c r="C1650" i="1"/>
  <c r="H1650" i="1" s="1"/>
  <c r="C1649" i="1"/>
  <c r="G1649" i="1" s="1"/>
  <c r="C1648" i="1"/>
  <c r="H1648" i="1" s="1"/>
  <c r="C1647" i="1"/>
  <c r="G1647" i="1" s="1"/>
  <c r="C1646" i="1"/>
  <c r="H1646" i="1" s="1"/>
  <c r="C1645" i="1"/>
  <c r="G1645" i="1" s="1"/>
  <c r="C1644" i="1"/>
  <c r="H1644" i="1" s="1"/>
  <c r="C1643" i="1"/>
  <c r="G1643" i="1" s="1"/>
  <c r="C1642" i="1"/>
  <c r="H1642" i="1" s="1"/>
  <c r="C1641" i="1"/>
  <c r="G1641" i="1" s="1"/>
  <c r="G1640" i="1"/>
  <c r="C1640" i="1"/>
  <c r="H1640" i="1" s="1"/>
  <c r="C1639" i="1"/>
  <c r="G1639" i="1" s="1"/>
  <c r="G1638" i="1"/>
  <c r="C1638" i="1"/>
  <c r="H1638" i="1" s="1"/>
  <c r="C1637" i="1"/>
  <c r="G1637" i="1" s="1"/>
  <c r="C1636" i="1"/>
  <c r="H1636" i="1" s="1"/>
  <c r="C1635" i="1"/>
  <c r="G1635" i="1" s="1"/>
  <c r="C1633" i="1"/>
  <c r="G1633" i="1" s="1"/>
  <c r="C1632" i="1"/>
  <c r="H1632" i="1" s="1"/>
  <c r="C1631" i="1"/>
  <c r="G1631" i="1" s="1"/>
  <c r="C1630" i="1"/>
  <c r="H1630" i="1" s="1"/>
  <c r="C1629" i="1"/>
  <c r="G1629" i="1" s="1"/>
  <c r="H1627" i="1"/>
  <c r="C1627" i="1"/>
  <c r="G1627" i="1" s="1"/>
  <c r="G1626" i="1"/>
  <c r="C1626" i="1"/>
  <c r="H1626" i="1" s="1"/>
  <c r="H1625" i="1"/>
  <c r="C1625" i="1"/>
  <c r="G1625" i="1" s="1"/>
  <c r="G1624" i="1"/>
  <c r="C1624" i="1"/>
  <c r="H1624" i="1" s="1"/>
  <c r="H1623" i="1"/>
  <c r="C1623" i="1"/>
  <c r="G1623" i="1" s="1"/>
  <c r="C1620" i="1"/>
  <c r="H1620" i="1" s="1"/>
  <c r="C1619" i="1"/>
  <c r="G1619" i="1" s="1"/>
  <c r="G1618" i="1"/>
  <c r="C1618" i="1"/>
  <c r="H1618" i="1" s="1"/>
  <c r="C1617" i="1"/>
  <c r="G1617" i="1" s="1"/>
  <c r="G1616" i="1"/>
  <c r="C1616" i="1"/>
  <c r="H1616" i="1" s="1"/>
  <c r="C1615" i="1"/>
  <c r="G1615" i="1" s="1"/>
  <c r="C1614" i="1"/>
  <c r="H1614" i="1" s="1"/>
  <c r="C1613" i="1"/>
  <c r="G1613" i="1" s="1"/>
  <c r="C1612" i="1"/>
  <c r="H1612" i="1" s="1"/>
  <c r="C1611" i="1"/>
  <c r="G1611" i="1" s="1"/>
  <c r="C1610" i="1"/>
  <c r="H1610" i="1" s="1"/>
  <c r="C1609" i="1"/>
  <c r="G1609" i="1" s="1"/>
  <c r="G1608" i="1"/>
  <c r="C1608" i="1"/>
  <c r="H1608" i="1" s="1"/>
  <c r="C1607" i="1"/>
  <c r="G1607" i="1" s="1"/>
  <c r="C1606" i="1"/>
  <c r="H1606" i="1" s="1"/>
  <c r="C1605" i="1"/>
  <c r="G1605" i="1" s="1"/>
  <c r="C1604" i="1"/>
  <c r="H1604" i="1" s="1"/>
  <c r="C1603" i="1"/>
  <c r="G1603" i="1" s="1"/>
  <c r="C1601" i="1"/>
  <c r="G1601" i="1" s="1"/>
  <c r="C1600" i="1"/>
  <c r="H1600" i="1" s="1"/>
  <c r="C1599" i="1"/>
  <c r="G1599" i="1" s="1"/>
  <c r="G1598" i="1"/>
  <c r="C1598" i="1"/>
  <c r="H1598" i="1" s="1"/>
  <c r="C1597" i="1"/>
  <c r="G1597" i="1" s="1"/>
  <c r="C1596" i="1"/>
  <c r="H1596" i="1" s="1"/>
  <c r="C1595" i="1"/>
  <c r="G1595" i="1" s="1"/>
  <c r="G1594" i="1"/>
  <c r="C1594" i="1"/>
  <c r="H1594" i="1" s="1"/>
  <c r="C1593" i="1"/>
  <c r="G1593" i="1" s="1"/>
  <c r="G1592" i="1"/>
  <c r="C1592" i="1"/>
  <c r="H1592" i="1" s="1"/>
  <c r="C1591" i="1"/>
  <c r="G1591" i="1" s="1"/>
  <c r="C1590" i="1"/>
  <c r="H1590" i="1" s="1"/>
  <c r="C1589" i="1"/>
  <c r="G1589" i="1" s="1"/>
  <c r="G1588" i="1"/>
  <c r="C1588" i="1"/>
  <c r="H1588" i="1" s="1"/>
  <c r="C1587" i="1"/>
  <c r="G1587" i="1" s="1"/>
  <c r="C1586" i="1"/>
  <c r="H1586" i="1" s="1"/>
  <c r="C1585" i="1"/>
  <c r="G1585" i="1" s="1"/>
  <c r="G1584" i="1"/>
  <c r="C1584" i="1"/>
  <c r="H1584" i="1" s="1"/>
  <c r="C1582" i="1"/>
  <c r="G1582" i="1" s="1"/>
  <c r="H1581" i="1"/>
  <c r="D1581" i="1"/>
  <c r="J1581" i="1" s="1"/>
  <c r="C1581" i="1"/>
  <c r="G1581" i="1" s="1"/>
  <c r="I1581" i="1" s="1"/>
  <c r="H1580" i="1"/>
  <c r="D1580" i="1"/>
  <c r="J1580" i="1" s="1"/>
  <c r="C1580" i="1"/>
  <c r="G1580" i="1" s="1"/>
  <c r="I1580" i="1" s="1"/>
  <c r="H1579" i="1"/>
  <c r="D1579" i="1"/>
  <c r="J1579" i="1" s="1"/>
  <c r="C1579" i="1"/>
  <c r="G1579" i="1" s="1"/>
  <c r="I1579" i="1" s="1"/>
  <c r="H1578" i="1"/>
  <c r="D1578" i="1"/>
  <c r="J1578" i="1" s="1"/>
  <c r="C1578" i="1"/>
  <c r="G1578" i="1" s="1"/>
  <c r="I1578" i="1" s="1"/>
  <c r="D1577" i="1"/>
  <c r="H1577" i="1" s="1"/>
  <c r="C1577" i="1"/>
  <c r="D1576" i="1"/>
  <c r="H1576" i="1" s="1"/>
  <c r="C1576" i="1"/>
  <c r="D1575" i="1"/>
  <c r="H1575" i="1" s="1"/>
  <c r="C1575" i="1"/>
  <c r="D1574" i="1"/>
  <c r="H1574" i="1" s="1"/>
  <c r="C1574" i="1"/>
  <c r="D1573" i="1"/>
  <c r="H1573" i="1" s="1"/>
  <c r="C1573" i="1"/>
  <c r="H1572" i="1"/>
  <c r="D1572" i="1"/>
  <c r="C1572" i="1"/>
  <c r="G1572" i="1" s="1"/>
  <c r="D1571" i="1"/>
  <c r="H1571" i="1" s="1"/>
  <c r="C1571" i="1"/>
  <c r="D1570" i="1"/>
  <c r="H1570" i="1" s="1"/>
  <c r="C1570" i="1"/>
  <c r="D1569" i="1"/>
  <c r="H1569" i="1" s="1"/>
  <c r="C1569" i="1"/>
  <c r="D1568" i="1"/>
  <c r="H1568" i="1" s="1"/>
  <c r="C1568" i="1"/>
  <c r="D1567" i="1"/>
  <c r="H1567" i="1" s="1"/>
  <c r="C1567" i="1"/>
  <c r="D1566" i="1"/>
  <c r="H1566" i="1" s="1"/>
  <c r="C1566" i="1"/>
  <c r="D1565" i="1"/>
  <c r="H1565" i="1" s="1"/>
  <c r="C1565" i="1"/>
  <c r="D1564" i="1"/>
  <c r="H1564" i="1" s="1"/>
  <c r="C1564" i="1"/>
  <c r="H1563" i="1"/>
  <c r="D1563" i="1"/>
  <c r="C1563" i="1"/>
  <c r="G1563" i="1" s="1"/>
  <c r="H1562" i="1"/>
  <c r="D1562" i="1"/>
  <c r="J1562" i="1" s="1"/>
  <c r="C1562" i="1"/>
  <c r="G1562" i="1" s="1"/>
  <c r="I1562" i="1" s="1"/>
  <c r="H1561" i="1"/>
  <c r="D1561" i="1"/>
  <c r="J1561" i="1" s="1"/>
  <c r="C1561" i="1"/>
  <c r="G1561" i="1" s="1"/>
  <c r="I1561" i="1" s="1"/>
  <c r="H1560" i="1"/>
  <c r="D1560" i="1"/>
  <c r="J1560" i="1" s="1"/>
  <c r="C1560" i="1"/>
  <c r="G1560" i="1" s="1"/>
  <c r="I1560" i="1" s="1"/>
  <c r="H1559" i="1"/>
  <c r="D1559" i="1"/>
  <c r="J1559" i="1" s="1"/>
  <c r="C1559" i="1"/>
  <c r="G1559" i="1" s="1"/>
  <c r="I1559" i="1" s="1"/>
  <c r="H1558" i="1"/>
  <c r="D1558" i="1"/>
  <c r="J1558" i="1" s="1"/>
  <c r="C1558" i="1"/>
  <c r="G1558" i="1" s="1"/>
  <c r="I1558" i="1" s="1"/>
  <c r="H1557" i="1"/>
  <c r="D1557" i="1"/>
  <c r="J1557" i="1" s="1"/>
  <c r="C1557" i="1"/>
  <c r="G1557" i="1" s="1"/>
  <c r="I1557" i="1" s="1"/>
  <c r="D1556" i="1"/>
  <c r="H1556" i="1" s="1"/>
  <c r="C1556" i="1"/>
  <c r="H1555" i="1"/>
  <c r="D1555" i="1"/>
  <c r="C1555" i="1"/>
  <c r="G1555" i="1" s="1"/>
  <c r="H1554" i="1"/>
  <c r="D1554" i="1"/>
  <c r="J1554" i="1" s="1"/>
  <c r="C1554" i="1"/>
  <c r="G1554" i="1" s="1"/>
  <c r="I1554" i="1" s="1"/>
  <c r="H1553" i="1"/>
  <c r="D1553" i="1"/>
  <c r="J1553" i="1" s="1"/>
  <c r="C1553" i="1"/>
  <c r="G1553" i="1" s="1"/>
  <c r="I1553" i="1" s="1"/>
  <c r="H1552" i="1"/>
  <c r="D1552" i="1"/>
  <c r="J1552" i="1" s="1"/>
  <c r="C1552" i="1"/>
  <c r="G1552" i="1" s="1"/>
  <c r="I1552" i="1" s="1"/>
  <c r="H1551" i="1"/>
  <c r="D1551" i="1"/>
  <c r="J1551" i="1" s="1"/>
  <c r="C1551" i="1"/>
  <c r="G1551" i="1" s="1"/>
  <c r="I1551" i="1" s="1"/>
  <c r="H1550" i="1"/>
  <c r="D1550" i="1"/>
  <c r="J1550" i="1" s="1"/>
  <c r="C1550" i="1"/>
  <c r="G1550" i="1" s="1"/>
  <c r="I1550" i="1" s="1"/>
  <c r="H1549" i="1"/>
  <c r="D1549" i="1"/>
  <c r="J1549" i="1" s="1"/>
  <c r="C1549" i="1"/>
  <c r="G1549" i="1" s="1"/>
  <c r="I1549" i="1" s="1"/>
  <c r="H1548" i="1"/>
  <c r="D1548" i="1"/>
  <c r="J1548" i="1" s="1"/>
  <c r="C1548" i="1"/>
  <c r="G1548" i="1" s="1"/>
  <c r="I1548" i="1" s="1"/>
  <c r="D1547" i="1"/>
  <c r="C1547" i="1"/>
  <c r="H1547" i="1" s="1"/>
  <c r="D1546" i="1"/>
  <c r="C1546" i="1"/>
  <c r="D1545" i="1"/>
  <c r="C1545" i="1"/>
  <c r="D1544" i="1"/>
  <c r="C1544" i="1"/>
  <c r="D1543" i="1"/>
  <c r="C1543" i="1"/>
  <c r="D1542" i="1"/>
  <c r="C1542" i="1"/>
  <c r="D1541" i="1"/>
  <c r="C1541" i="1"/>
  <c r="D1540" i="1"/>
  <c r="C1540" i="1"/>
  <c r="H1540" i="1" s="1"/>
  <c r="D1539" i="1"/>
  <c r="C1539" i="1"/>
  <c r="H1539" i="1" s="1"/>
  <c r="D1538" i="1"/>
  <c r="C1538" i="1"/>
  <c r="H1538" i="1" s="1"/>
  <c r="D1536" i="1"/>
  <c r="C1536" i="1"/>
  <c r="D1535" i="1"/>
  <c r="C1535" i="1"/>
  <c r="H1535" i="1" s="1"/>
  <c r="D1534" i="1"/>
  <c r="C1534" i="1"/>
  <c r="D1533" i="1"/>
  <c r="C1533" i="1"/>
  <c r="H1533" i="1" s="1"/>
  <c r="D1532" i="1"/>
  <c r="C1532" i="1"/>
  <c r="D1531" i="1"/>
  <c r="C1531" i="1"/>
  <c r="D1530" i="1"/>
  <c r="C1530" i="1"/>
  <c r="D1529" i="1"/>
  <c r="C1529" i="1"/>
  <c r="D1528" i="1"/>
  <c r="C1528" i="1"/>
  <c r="D1527" i="1"/>
  <c r="C1527" i="1"/>
  <c r="H1527" i="1" s="1"/>
  <c r="D1526" i="1"/>
  <c r="C1526" i="1"/>
  <c r="D1525" i="1"/>
  <c r="C1525" i="1"/>
  <c r="D1524" i="1"/>
  <c r="C1524" i="1"/>
  <c r="H1524" i="1" s="1"/>
  <c r="D1523" i="1"/>
  <c r="C1523" i="1"/>
  <c r="H1523" i="1" s="1"/>
  <c r="D1522" i="1"/>
  <c r="C1522" i="1"/>
  <c r="H1522" i="1" s="1"/>
  <c r="D1521" i="1"/>
  <c r="C1521" i="1"/>
  <c r="H1521" i="1" s="1"/>
  <c r="D1520" i="1"/>
  <c r="C1520" i="1"/>
  <c r="H1520" i="1" s="1"/>
  <c r="D1519" i="1"/>
  <c r="C1519" i="1"/>
  <c r="D1518" i="1"/>
  <c r="C1518" i="1"/>
  <c r="D1517" i="1"/>
  <c r="C1517" i="1"/>
  <c r="H1517" i="1" s="1"/>
  <c r="D1516" i="1"/>
  <c r="C1516" i="1"/>
  <c r="H1516" i="1" s="1"/>
  <c r="D1515" i="1"/>
  <c r="C1515" i="1"/>
  <c r="D1514" i="1"/>
  <c r="C1514" i="1"/>
  <c r="D1513" i="1"/>
  <c r="C1513" i="1"/>
  <c r="H1513" i="1" s="1"/>
  <c r="D1512" i="1"/>
  <c r="C1512" i="1"/>
  <c r="H1512" i="1" s="1"/>
  <c r="D1511" i="1"/>
  <c r="C1511" i="1"/>
  <c r="H1511" i="1" s="1"/>
  <c r="C1510" i="1"/>
  <c r="D1509" i="1"/>
  <c r="C1509" i="1"/>
  <c r="H1509" i="1" s="1"/>
  <c r="D1508" i="1"/>
  <c r="C1508" i="1"/>
  <c r="H1508" i="1" s="1"/>
  <c r="D1507" i="1"/>
  <c r="C1507" i="1"/>
  <c r="D1506" i="1"/>
  <c r="C1506" i="1"/>
  <c r="H1506" i="1" s="1"/>
  <c r="D1505" i="1"/>
  <c r="C1505" i="1"/>
  <c r="D1504" i="1"/>
  <c r="C1504" i="1"/>
  <c r="H1504" i="1" s="1"/>
  <c r="D1503" i="1"/>
  <c r="C1503" i="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D1487" i="1"/>
  <c r="C1487" i="1"/>
  <c r="H1487" i="1" s="1"/>
  <c r="D1486" i="1"/>
  <c r="C1486" i="1"/>
  <c r="C1485" i="1"/>
  <c r="D1484" i="1"/>
  <c r="C1484" i="1"/>
  <c r="H1484" i="1" s="1"/>
  <c r="D1483" i="1"/>
  <c r="C1483" i="1"/>
  <c r="D1482" i="1"/>
  <c r="C1482" i="1"/>
  <c r="D1481" i="1"/>
  <c r="C1481" i="1"/>
  <c r="D1480" i="1"/>
  <c r="C1480" i="1"/>
  <c r="D1479" i="1"/>
  <c r="C1479" i="1"/>
  <c r="H1479" i="1" s="1"/>
  <c r="D1478" i="1"/>
  <c r="C1478" i="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C1431" i="1"/>
  <c r="D1430" i="1"/>
  <c r="C1430" i="1"/>
  <c r="H1430" i="1" s="1"/>
  <c r="D1429" i="1"/>
  <c r="C1429" i="1"/>
  <c r="H1429" i="1" s="1"/>
  <c r="D1428" i="1"/>
  <c r="C1428" i="1"/>
  <c r="D1427" i="1"/>
  <c r="C1427" i="1"/>
  <c r="D1426" i="1"/>
  <c r="C1426" i="1"/>
  <c r="D1425" i="1"/>
  <c r="C1425" i="1"/>
  <c r="H1425" i="1" s="1"/>
  <c r="D1424" i="1"/>
  <c r="C1424" i="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D1371" i="1"/>
  <c r="C1371" i="1"/>
  <c r="H1371" i="1" s="1"/>
  <c r="D1370" i="1"/>
  <c r="C1370" i="1"/>
  <c r="H1370" i="1" s="1"/>
  <c r="D1369" i="1"/>
  <c r="C1369" i="1"/>
  <c r="H1369" i="1" s="1"/>
  <c r="D1368" i="1"/>
  <c r="C1368" i="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D1357" i="1"/>
  <c r="C1357" i="1"/>
  <c r="H1357" i="1" s="1"/>
  <c r="D1356" i="1"/>
  <c r="C1356" i="1"/>
  <c r="H1356" i="1" s="1"/>
  <c r="D1355" i="1"/>
  <c r="C1355" i="1"/>
  <c r="H1355" i="1" s="1"/>
  <c r="D1354" i="1"/>
  <c r="C1354" i="1"/>
  <c r="D1353" i="1"/>
  <c r="C1353" i="1"/>
  <c r="H1353" i="1" s="1"/>
  <c r="D1352" i="1"/>
  <c r="C1352" i="1"/>
  <c r="D1351" i="1"/>
  <c r="C1351" i="1"/>
  <c r="H1351" i="1" s="1"/>
  <c r="D1350" i="1"/>
  <c r="C1350" i="1"/>
  <c r="H1350" i="1" s="1"/>
  <c r="D1349" i="1"/>
  <c r="C1349" i="1"/>
  <c r="D1348" i="1"/>
  <c r="C1348" i="1"/>
  <c r="D1347" i="1"/>
  <c r="C1347" i="1"/>
  <c r="H1347" i="1" s="1"/>
  <c r="D1346" i="1"/>
  <c r="C1346" i="1"/>
  <c r="H1346" i="1" s="1"/>
  <c r="D1345" i="1"/>
  <c r="C1345" i="1"/>
  <c r="H1345" i="1" s="1"/>
  <c r="D1344" i="1"/>
  <c r="C1344" i="1"/>
  <c r="H1344" i="1" s="1"/>
  <c r="D1343" i="1"/>
  <c r="C1343" i="1"/>
  <c r="H1343" i="1" s="1"/>
  <c r="D1342" i="1"/>
  <c r="C1342" i="1"/>
  <c r="D1341" i="1"/>
  <c r="C1341" i="1"/>
  <c r="H1341" i="1" s="1"/>
  <c r="D1340" i="1"/>
  <c r="C1340" i="1"/>
  <c r="D1339" i="1"/>
  <c r="C1339" i="1"/>
  <c r="H1339" i="1" s="1"/>
  <c r="D1338" i="1"/>
  <c r="C1338" i="1"/>
  <c r="D1337" i="1"/>
  <c r="C1337" i="1"/>
  <c r="H1337" i="1" s="1"/>
  <c r="D1336" i="1"/>
  <c r="C1336" i="1"/>
  <c r="D1335" i="1"/>
  <c r="C1335" i="1"/>
  <c r="D1334" i="1"/>
  <c r="C1334" i="1"/>
  <c r="D1333" i="1"/>
  <c r="C1333" i="1"/>
  <c r="D1332" i="1"/>
  <c r="C1332" i="1"/>
  <c r="D1331" i="1"/>
  <c r="C1331" i="1"/>
  <c r="D1330" i="1"/>
  <c r="C1330" i="1"/>
  <c r="H1330" i="1" s="1"/>
  <c r="D1329" i="1"/>
  <c r="C1329" i="1"/>
  <c r="D1328" i="1"/>
  <c r="C1328" i="1"/>
  <c r="D1327" i="1"/>
  <c r="C1327" i="1"/>
  <c r="D1326" i="1"/>
  <c r="C1326" i="1"/>
  <c r="H1326" i="1" s="1"/>
  <c r="D1325" i="1"/>
  <c r="C1325" i="1"/>
  <c r="H1325" i="1" s="1"/>
  <c r="D1324" i="1"/>
  <c r="C1324" i="1"/>
  <c r="D1323" i="1"/>
  <c r="C1323" i="1"/>
  <c r="H1323" i="1" s="1"/>
  <c r="D1322" i="1"/>
  <c r="C1322" i="1"/>
  <c r="H1322" i="1" s="1"/>
  <c r="D1321" i="1"/>
  <c r="C1321" i="1"/>
  <c r="H1321" i="1" s="1"/>
  <c r="D1320" i="1"/>
  <c r="C1320" i="1"/>
  <c r="H1320" i="1" s="1"/>
  <c r="D1319" i="1"/>
  <c r="C1319" i="1"/>
  <c r="H1319" i="1" s="1"/>
  <c r="D1318" i="1"/>
  <c r="C1318" i="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D1309" i="1"/>
  <c r="C1309" i="1"/>
  <c r="H1309" i="1" s="1"/>
  <c r="D1308" i="1"/>
  <c r="C1308" i="1"/>
  <c r="H1308" i="1" s="1"/>
  <c r="D1307" i="1"/>
  <c r="C1307" i="1"/>
  <c r="H1307" i="1" s="1"/>
  <c r="D1306" i="1"/>
  <c r="C1306" i="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D1297" i="1"/>
  <c r="C1297" i="1"/>
  <c r="D1296" i="1"/>
  <c r="C1296" i="1"/>
  <c r="H1296" i="1" s="1"/>
  <c r="D1295" i="1"/>
  <c r="C1295" i="1"/>
  <c r="D1294" i="1"/>
  <c r="C1294" i="1"/>
  <c r="H1294" i="1" s="1"/>
  <c r="D1293" i="1"/>
  <c r="C1293" i="1"/>
  <c r="D1292" i="1"/>
  <c r="C1292" i="1"/>
  <c r="D1291" i="1"/>
  <c r="C1291" i="1"/>
  <c r="H1291" i="1" s="1"/>
  <c r="D1290" i="1"/>
  <c r="C1290" i="1"/>
  <c r="H1290" i="1" s="1"/>
  <c r="D1289" i="1"/>
  <c r="C1289" i="1"/>
  <c r="H1289" i="1" s="1"/>
  <c r="D1288" i="1"/>
  <c r="C1288" i="1"/>
  <c r="D1287" i="1"/>
  <c r="C1287" i="1"/>
  <c r="D1286" i="1"/>
  <c r="C1286" i="1"/>
  <c r="D1285" i="1"/>
  <c r="C1285" i="1"/>
  <c r="H1285" i="1" s="1"/>
  <c r="D1284" i="1"/>
  <c r="C1284" i="1"/>
  <c r="D1283" i="1"/>
  <c r="C1283" i="1"/>
  <c r="H1283" i="1" s="1"/>
  <c r="D1282" i="1"/>
  <c r="C1282" i="1"/>
  <c r="H1282" i="1" s="1"/>
  <c r="D1281" i="1"/>
  <c r="C1281" i="1"/>
  <c r="D1280" i="1"/>
  <c r="C1280" i="1"/>
  <c r="H1280" i="1" s="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D1264" i="1"/>
  <c r="C1264" i="1"/>
  <c r="D1263" i="1"/>
  <c r="C1263" i="1"/>
  <c r="H1263" i="1" s="1"/>
  <c r="D1262" i="1"/>
  <c r="C1262" i="1"/>
  <c r="D1261" i="1"/>
  <c r="C1261" i="1"/>
  <c r="D1260" i="1"/>
  <c r="C1260" i="1"/>
  <c r="C1259" i="1"/>
  <c r="D1258" i="1"/>
  <c r="C1258" i="1"/>
  <c r="H1258" i="1" s="1"/>
  <c r="D1257" i="1"/>
  <c r="C1257" i="1"/>
  <c r="H1257" i="1" s="1"/>
  <c r="D1256" i="1"/>
  <c r="C1256" i="1"/>
  <c r="H1256" i="1" s="1"/>
  <c r="D1254" i="1"/>
  <c r="C1254" i="1"/>
  <c r="D1253" i="1"/>
  <c r="C1253" i="1"/>
  <c r="D1252" i="1"/>
  <c r="C1252" i="1"/>
  <c r="D1251" i="1"/>
  <c r="C1251" i="1"/>
  <c r="H1251" i="1" s="1"/>
  <c r="D1250" i="1"/>
  <c r="C1250" i="1"/>
  <c r="D1249" i="1"/>
  <c r="C1249" i="1"/>
  <c r="D1248" i="1"/>
  <c r="C1248" i="1"/>
  <c r="D1247" i="1"/>
  <c r="C1247" i="1"/>
  <c r="H1247" i="1" s="1"/>
  <c r="D1246" i="1"/>
  <c r="C1246" i="1"/>
  <c r="D1245" i="1"/>
  <c r="C1245" i="1"/>
  <c r="H1245" i="1" s="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D1190" i="1"/>
  <c r="H1190" i="1" s="1"/>
  <c r="C1190" i="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D1182" i="1"/>
  <c r="H1182" i="1" s="1"/>
  <c r="C1182" i="1"/>
  <c r="D1179" i="1"/>
  <c r="H1179" i="1" s="1"/>
  <c r="C1179" i="1"/>
  <c r="H1178" i="1"/>
  <c r="D1178" i="1"/>
  <c r="C1178" i="1"/>
  <c r="G1178" i="1" s="1"/>
  <c r="D1177" i="1"/>
  <c r="H1177" i="1" s="1"/>
  <c r="C1177" i="1"/>
  <c r="D1176" i="1"/>
  <c r="H1176" i="1" s="1"/>
  <c r="C1176" i="1"/>
  <c r="D1175" i="1"/>
  <c r="H1175" i="1" s="1"/>
  <c r="C1175" i="1"/>
  <c r="H1174" i="1"/>
  <c r="D1174" i="1"/>
  <c r="C1174" i="1"/>
  <c r="G1174" i="1" s="1"/>
  <c r="D1173" i="1"/>
  <c r="H1173" i="1" s="1"/>
  <c r="C1173" i="1"/>
  <c r="H1172" i="1"/>
  <c r="D1172" i="1"/>
  <c r="C1172" i="1"/>
  <c r="G1172" i="1" s="1"/>
  <c r="D1171" i="1"/>
  <c r="C1171" i="1"/>
  <c r="D1170" i="1"/>
  <c r="H1170" i="1" s="1"/>
  <c r="C1170" i="1"/>
  <c r="D1169" i="1"/>
  <c r="H1169" i="1" s="1"/>
  <c r="C1169" i="1"/>
  <c r="D1168" i="1"/>
  <c r="H1168" i="1" s="1"/>
  <c r="C1168" i="1"/>
  <c r="G1168" i="1" s="1"/>
  <c r="D1167" i="1"/>
  <c r="H1167" i="1" s="1"/>
  <c r="C1167" i="1"/>
  <c r="D1166" i="1"/>
  <c r="H1166" i="1" s="1"/>
  <c r="C1166" i="1"/>
  <c r="G1166" i="1" s="1"/>
  <c r="D1165" i="1"/>
  <c r="H1165" i="1" s="1"/>
  <c r="C1165" i="1"/>
  <c r="G1165" i="1" s="1"/>
  <c r="D1164" i="1"/>
  <c r="H1164" i="1" s="1"/>
  <c r="C1164" i="1"/>
  <c r="D1163" i="1"/>
  <c r="H1163" i="1" s="1"/>
  <c r="C1163" i="1"/>
  <c r="D1162" i="1"/>
  <c r="H1162" i="1" s="1"/>
  <c r="C1162" i="1"/>
  <c r="G1162" i="1" s="1"/>
  <c r="D1161" i="1"/>
  <c r="H1161" i="1" s="1"/>
  <c r="C1161" i="1"/>
  <c r="D1160" i="1"/>
  <c r="H1160" i="1" s="1"/>
  <c r="C1160" i="1"/>
  <c r="G1160" i="1" s="1"/>
  <c r="D1159" i="1"/>
  <c r="H1159" i="1" s="1"/>
  <c r="C1159" i="1"/>
  <c r="D1158" i="1"/>
  <c r="H1158" i="1" s="1"/>
  <c r="C1158" i="1"/>
  <c r="G1158" i="1" s="1"/>
  <c r="D1157" i="1"/>
  <c r="H1157" i="1" s="1"/>
  <c r="C1157" i="1"/>
  <c r="D1156" i="1"/>
  <c r="H1156" i="1" s="1"/>
  <c r="C1156" i="1"/>
  <c r="D1155" i="1"/>
  <c r="H1155" i="1" s="1"/>
  <c r="C1155" i="1"/>
  <c r="D1154" i="1"/>
  <c r="H1154" i="1" s="1"/>
  <c r="C1154" i="1"/>
  <c r="D1153" i="1"/>
  <c r="H1153" i="1" s="1"/>
  <c r="C1153" i="1"/>
  <c r="C1152" i="1"/>
  <c r="D1151" i="1"/>
  <c r="H1151" i="1" s="1"/>
  <c r="C1151" i="1"/>
  <c r="D1150" i="1"/>
  <c r="H1150" i="1" s="1"/>
  <c r="C1150" i="1"/>
  <c r="G1150" i="1" s="1"/>
  <c r="D1149" i="1"/>
  <c r="H1149" i="1" s="1"/>
  <c r="C1149" i="1"/>
  <c r="D1148" i="1"/>
  <c r="H1148" i="1" s="1"/>
  <c r="C1148" i="1"/>
  <c r="D1147" i="1"/>
  <c r="H1147" i="1" s="1"/>
  <c r="C1147" i="1"/>
  <c r="G1147" i="1" s="1"/>
  <c r="D1146" i="1"/>
  <c r="H1146" i="1" s="1"/>
  <c r="C1146" i="1"/>
  <c r="G1146" i="1" s="1"/>
  <c r="D1145" i="1"/>
  <c r="H1145" i="1" s="1"/>
  <c r="C1145" i="1"/>
  <c r="G1145" i="1" s="1"/>
  <c r="D1144" i="1"/>
  <c r="H1144" i="1" s="1"/>
  <c r="C1144" i="1"/>
  <c r="D1143" i="1"/>
  <c r="H1143" i="1" s="1"/>
  <c r="C1143" i="1"/>
  <c r="D1142" i="1"/>
  <c r="H1142" i="1" s="1"/>
  <c r="C1142" i="1"/>
  <c r="G1142" i="1" s="1"/>
  <c r="D1141" i="1"/>
  <c r="H1141" i="1" s="1"/>
  <c r="C1141" i="1"/>
  <c r="D1140" i="1"/>
  <c r="H1140" i="1" s="1"/>
  <c r="C1140" i="1"/>
  <c r="D1139" i="1"/>
  <c r="H1139" i="1" s="1"/>
  <c r="C1139" i="1"/>
  <c r="D1138" i="1"/>
  <c r="H1138" i="1" s="1"/>
  <c r="C1138" i="1"/>
  <c r="G1138" i="1" s="1"/>
  <c r="D1137" i="1"/>
  <c r="H1137" i="1" s="1"/>
  <c r="C1137" i="1"/>
  <c r="D1136" i="1"/>
  <c r="H1136" i="1" s="1"/>
  <c r="C1136" i="1"/>
  <c r="D1135" i="1"/>
  <c r="H1135" i="1" s="1"/>
  <c r="C1135" i="1"/>
  <c r="D1134" i="1"/>
  <c r="H1134" i="1" s="1"/>
  <c r="C1134" i="1"/>
  <c r="D1133" i="1"/>
  <c r="H1133" i="1" s="1"/>
  <c r="C1133" i="1"/>
  <c r="G1133" i="1" s="1"/>
  <c r="D1132" i="1"/>
  <c r="H1132" i="1" s="1"/>
  <c r="C1132" i="1"/>
  <c r="D1131" i="1"/>
  <c r="H1131" i="1" s="1"/>
  <c r="C1131" i="1"/>
  <c r="D1130" i="1"/>
  <c r="H1130" i="1" s="1"/>
  <c r="C1130" i="1"/>
  <c r="G1130" i="1" s="1"/>
  <c r="D1129" i="1"/>
  <c r="H1129" i="1" s="1"/>
  <c r="C1129" i="1"/>
  <c r="D1128" i="1"/>
  <c r="H1128" i="1" s="1"/>
  <c r="C1128" i="1"/>
  <c r="D1127" i="1"/>
  <c r="H1127" i="1" s="1"/>
  <c r="C1127" i="1"/>
  <c r="D1126" i="1"/>
  <c r="H1126" i="1" s="1"/>
  <c r="C1126" i="1"/>
  <c r="G1126" i="1" s="1"/>
  <c r="D1125" i="1"/>
  <c r="H1125" i="1" s="1"/>
  <c r="C1125" i="1"/>
  <c r="D1124" i="1"/>
  <c r="H1124" i="1" s="1"/>
  <c r="C1124" i="1"/>
  <c r="D1123" i="1"/>
  <c r="H1123" i="1" s="1"/>
  <c r="C1123" i="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D1113" i="1"/>
  <c r="H1113" i="1" s="1"/>
  <c r="C1113" i="1"/>
  <c r="D1112" i="1"/>
  <c r="H1112" i="1" s="1"/>
  <c r="C1112" i="1"/>
  <c r="D1111" i="1"/>
  <c r="H1111" i="1" s="1"/>
  <c r="C1111" i="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D1095" i="1"/>
  <c r="H1095" i="1" s="1"/>
  <c r="C1095" i="1"/>
  <c r="G1095" i="1" s="1"/>
  <c r="D1094" i="1"/>
  <c r="H1094" i="1" s="1"/>
  <c r="C1094" i="1"/>
  <c r="D1092" i="1"/>
  <c r="H1092" i="1" s="1"/>
  <c r="C1092" i="1"/>
  <c r="G1092" i="1" s="1"/>
  <c r="D1091" i="1"/>
  <c r="H1091" i="1" s="1"/>
  <c r="C1091" i="1"/>
  <c r="G1091" i="1" s="1"/>
  <c r="D1090" i="1"/>
  <c r="H1090" i="1" s="1"/>
  <c r="C1090" i="1"/>
  <c r="D1089" i="1"/>
  <c r="H1089" i="1" s="1"/>
  <c r="C1089" i="1"/>
  <c r="G1089" i="1" s="1"/>
  <c r="D1088" i="1"/>
  <c r="H1088" i="1" s="1"/>
  <c r="C1088" i="1"/>
  <c r="G1088" i="1" s="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G1080" i="1" s="1"/>
  <c r="D1079" i="1"/>
  <c r="H1079" i="1" s="1"/>
  <c r="C1079" i="1"/>
  <c r="G1079" i="1" s="1"/>
  <c r="D1078" i="1"/>
  <c r="H1078" i="1" s="1"/>
  <c r="C1078" i="1"/>
  <c r="G1078" i="1" s="1"/>
  <c r="D1077" i="1"/>
  <c r="H1077" i="1" s="1"/>
  <c r="C1077" i="1"/>
  <c r="D1076" i="1"/>
  <c r="H1076" i="1" s="1"/>
  <c r="C1076" i="1"/>
  <c r="D1075" i="1"/>
  <c r="H1075" i="1" s="1"/>
  <c r="C1075" i="1"/>
  <c r="D1073" i="1"/>
  <c r="H1073" i="1" s="1"/>
  <c r="C1073" i="1"/>
  <c r="G1073" i="1" s="1"/>
  <c r="D1072" i="1"/>
  <c r="H1072" i="1" s="1"/>
  <c r="C1072" i="1"/>
  <c r="D1071" i="1"/>
  <c r="H1071" i="1" s="1"/>
  <c r="C1071" i="1"/>
  <c r="D1070" i="1"/>
  <c r="H1070" i="1" s="1"/>
  <c r="C1070" i="1"/>
  <c r="D1069" i="1"/>
  <c r="H1069" i="1" s="1"/>
  <c r="C1069" i="1"/>
  <c r="G1069" i="1" s="1"/>
  <c r="D1068" i="1"/>
  <c r="H1068" i="1" s="1"/>
  <c r="C1068" i="1"/>
  <c r="D1067" i="1"/>
  <c r="H1067" i="1" s="1"/>
  <c r="C1067" i="1"/>
  <c r="D1066" i="1"/>
  <c r="H1066" i="1" s="1"/>
  <c r="C1066" i="1"/>
  <c r="G1066" i="1" s="1"/>
  <c r="D1065" i="1"/>
  <c r="H1065" i="1" s="1"/>
  <c r="C1065" i="1"/>
  <c r="G1065" i="1" s="1"/>
  <c r="D1064" i="1"/>
  <c r="H1064" i="1" s="1"/>
  <c r="C1064" i="1"/>
  <c r="G1064" i="1" s="1"/>
  <c r="D1063" i="1"/>
  <c r="H1063" i="1" s="1"/>
  <c r="C1063" i="1"/>
  <c r="D1062" i="1"/>
  <c r="H1062" i="1" s="1"/>
  <c r="C1062" i="1"/>
  <c r="G1062" i="1" s="1"/>
  <c r="D1061" i="1"/>
  <c r="H1061" i="1" s="1"/>
  <c r="C1061" i="1"/>
  <c r="D1060" i="1"/>
  <c r="H1060" i="1" s="1"/>
  <c r="C1060" i="1"/>
  <c r="G1060" i="1" s="1"/>
  <c r="D1059" i="1"/>
  <c r="H1059" i="1" s="1"/>
  <c r="C1059" i="1"/>
  <c r="G1059" i="1" s="1"/>
  <c r="D1058" i="1"/>
  <c r="H1058" i="1" s="1"/>
  <c r="C1058" i="1"/>
  <c r="G1058" i="1" s="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G1049" i="1" s="1"/>
  <c r="D1048" i="1"/>
  <c r="H1048" i="1" s="1"/>
  <c r="C1048" i="1"/>
  <c r="G1048" i="1" s="1"/>
  <c r="D1047" i="1"/>
  <c r="H1047" i="1" s="1"/>
  <c r="C1047" i="1"/>
  <c r="G1047" i="1" s="1"/>
  <c r="D1046" i="1"/>
  <c r="H1046" i="1" s="1"/>
  <c r="C1046" i="1"/>
  <c r="D1045" i="1"/>
  <c r="H1045" i="1" s="1"/>
  <c r="C1045" i="1"/>
  <c r="G1045" i="1" s="1"/>
  <c r="D1044" i="1"/>
  <c r="H1044" i="1" s="1"/>
  <c r="C1044" i="1"/>
  <c r="G1044" i="1" s="1"/>
  <c r="D1043" i="1"/>
  <c r="H1043" i="1" s="1"/>
  <c r="C1043" i="1"/>
  <c r="G1043" i="1" s="1"/>
  <c r="D1042" i="1"/>
  <c r="H1042" i="1" s="1"/>
  <c r="C1042" i="1"/>
  <c r="D1041" i="1"/>
  <c r="H1041" i="1" s="1"/>
  <c r="C1041" i="1"/>
  <c r="G1041" i="1" s="1"/>
  <c r="D1040" i="1"/>
  <c r="H1040" i="1" s="1"/>
  <c r="C1040" i="1"/>
  <c r="D1039" i="1"/>
  <c r="H1039" i="1" s="1"/>
  <c r="C1039" i="1"/>
  <c r="D1038" i="1"/>
  <c r="H1038" i="1" s="1"/>
  <c r="C1038" i="1"/>
  <c r="G1038" i="1" s="1"/>
  <c r="D1037" i="1"/>
  <c r="H1037" i="1" s="1"/>
  <c r="C1037" i="1"/>
  <c r="D1036" i="1"/>
  <c r="H1036" i="1" s="1"/>
  <c r="C1036" i="1"/>
  <c r="D1035" i="1"/>
  <c r="H1035" i="1" s="1"/>
  <c r="C1035" i="1"/>
  <c r="G1035" i="1" s="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G1023" i="1" s="1"/>
  <c r="D1022" i="1"/>
  <c r="H1022" i="1" s="1"/>
  <c r="C1022" i="1"/>
  <c r="D1021" i="1"/>
  <c r="H1021" i="1" s="1"/>
  <c r="C1021" i="1"/>
  <c r="G1021" i="1" s="1"/>
  <c r="D1020" i="1"/>
  <c r="H1020" i="1" s="1"/>
  <c r="C1020" i="1"/>
  <c r="D1019" i="1"/>
  <c r="H1019" i="1" s="1"/>
  <c r="C1019" i="1"/>
  <c r="G1019" i="1" s="1"/>
  <c r="D1018" i="1"/>
  <c r="H1018" i="1" s="1"/>
  <c r="C1018" i="1"/>
  <c r="C1017" i="1"/>
  <c r="D1016" i="1"/>
  <c r="H1016" i="1" s="1"/>
  <c r="C1016" i="1"/>
  <c r="D1015" i="1"/>
  <c r="H1015" i="1" s="1"/>
  <c r="C1015" i="1"/>
  <c r="D1014" i="1"/>
  <c r="H1014" i="1" s="1"/>
  <c r="C1014" i="1"/>
  <c r="D1013" i="1"/>
  <c r="H1013" i="1" s="1"/>
  <c r="C1013" i="1"/>
  <c r="D1010" i="1"/>
  <c r="H1010" i="1" s="1"/>
  <c r="C1010" i="1"/>
  <c r="G1010" i="1" s="1"/>
  <c r="D1009" i="1"/>
  <c r="H1009" i="1" s="1"/>
  <c r="C1009" i="1"/>
  <c r="D1008" i="1"/>
  <c r="H1008" i="1" s="1"/>
  <c r="C1008" i="1"/>
  <c r="G1008" i="1" s="1"/>
  <c r="D1007" i="1"/>
  <c r="H1007" i="1" s="1"/>
  <c r="C1007" i="1"/>
  <c r="D1006" i="1"/>
  <c r="H1006" i="1" s="1"/>
  <c r="C1006" i="1"/>
  <c r="D1005" i="1"/>
  <c r="H1005" i="1" s="1"/>
  <c r="C1005" i="1"/>
  <c r="D1004" i="1"/>
  <c r="H1004" i="1" s="1"/>
  <c r="C1004" i="1"/>
  <c r="G1004" i="1" s="1"/>
  <c r="D1003" i="1"/>
  <c r="H1003" i="1" s="1"/>
  <c r="C1003" i="1"/>
  <c r="G1003" i="1" s="1"/>
  <c r="D1002" i="1"/>
  <c r="H1002" i="1" s="1"/>
  <c r="C1002" i="1"/>
  <c r="D1001" i="1"/>
  <c r="H1001" i="1" s="1"/>
  <c r="C1001" i="1"/>
  <c r="D1000" i="1"/>
  <c r="H1000" i="1" s="1"/>
  <c r="C1000" i="1"/>
  <c r="G1000" i="1" s="1"/>
  <c r="D999" i="1"/>
  <c r="H999" i="1" s="1"/>
  <c r="C999" i="1"/>
  <c r="D998" i="1"/>
  <c r="H998" i="1" s="1"/>
  <c r="C998" i="1"/>
  <c r="G998" i="1" s="1"/>
  <c r="D997" i="1"/>
  <c r="H997" i="1" s="1"/>
  <c r="C997" i="1"/>
  <c r="D996" i="1"/>
  <c r="H996" i="1" s="1"/>
  <c r="C996" i="1"/>
  <c r="G996" i="1" s="1"/>
  <c r="D995" i="1"/>
  <c r="H995" i="1" s="1"/>
  <c r="C995" i="1"/>
  <c r="D994" i="1"/>
  <c r="H994" i="1" s="1"/>
  <c r="C994" i="1"/>
  <c r="G994" i="1" s="1"/>
  <c r="D993" i="1"/>
  <c r="H993" i="1" s="1"/>
  <c r="C993" i="1"/>
  <c r="G993" i="1" s="1"/>
  <c r="D992" i="1"/>
  <c r="H992" i="1" s="1"/>
  <c r="C992" i="1"/>
  <c r="G992" i="1" s="1"/>
  <c r="D991" i="1"/>
  <c r="H991" i="1" s="1"/>
  <c r="C991" i="1"/>
  <c r="D990" i="1"/>
  <c r="H990" i="1" s="1"/>
  <c r="C990" i="1"/>
  <c r="D989" i="1"/>
  <c r="H989" i="1" s="1"/>
  <c r="C989" i="1"/>
  <c r="G989" i="1" s="1"/>
  <c r="D988" i="1"/>
  <c r="H988" i="1" s="1"/>
  <c r="C988" i="1"/>
  <c r="G988" i="1" s="1"/>
  <c r="D987" i="1"/>
  <c r="H987" i="1" s="1"/>
  <c r="C987" i="1"/>
  <c r="D986" i="1"/>
  <c r="H986" i="1" s="1"/>
  <c r="C986" i="1"/>
  <c r="G986" i="1" s="1"/>
  <c r="D985" i="1"/>
  <c r="H985" i="1" s="1"/>
  <c r="C985" i="1"/>
  <c r="G985" i="1" s="1"/>
  <c r="D984" i="1"/>
  <c r="H984" i="1" s="1"/>
  <c r="C984" i="1"/>
  <c r="G984" i="1" s="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D968" i="1"/>
  <c r="H968" i="1" s="1"/>
  <c r="C968" i="1"/>
  <c r="G968" i="1" s="1"/>
  <c r="D967" i="1"/>
  <c r="H967" i="1" s="1"/>
  <c r="C967" i="1"/>
  <c r="D966" i="1"/>
  <c r="H966" i="1" s="1"/>
  <c r="C966" i="1"/>
  <c r="G966" i="1" s="1"/>
  <c r="D965" i="1"/>
  <c r="H965" i="1" s="1"/>
  <c r="C965" i="1"/>
  <c r="G965" i="1" s="1"/>
  <c r="D964" i="1"/>
  <c r="H964" i="1" s="1"/>
  <c r="C964" i="1"/>
  <c r="G964" i="1" s="1"/>
  <c r="D963" i="1"/>
  <c r="H963" i="1" s="1"/>
  <c r="C963" i="1"/>
  <c r="D962" i="1"/>
  <c r="H962" i="1" s="1"/>
  <c r="C962" i="1"/>
  <c r="G962" i="1" s="1"/>
  <c r="D961" i="1"/>
  <c r="H961" i="1" s="1"/>
  <c r="C961" i="1"/>
  <c r="G961" i="1" s="1"/>
  <c r="D960" i="1"/>
  <c r="H960" i="1" s="1"/>
  <c r="C960" i="1"/>
  <c r="D959" i="1"/>
  <c r="H959" i="1" s="1"/>
  <c r="C959" i="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D950" i="1"/>
  <c r="H950" i="1" s="1"/>
  <c r="C950" i="1"/>
  <c r="D949" i="1"/>
  <c r="H949" i="1" s="1"/>
  <c r="C949" i="1"/>
  <c r="G949" i="1" s="1"/>
  <c r="D948" i="1"/>
  <c r="H948" i="1" s="1"/>
  <c r="C948" i="1"/>
  <c r="G948" i="1" s="1"/>
  <c r="D947" i="1"/>
  <c r="H947" i="1" s="1"/>
  <c r="C947" i="1"/>
  <c r="D946" i="1"/>
  <c r="H946" i="1" s="1"/>
  <c r="C946" i="1"/>
  <c r="G946" i="1" s="1"/>
  <c r="D945" i="1"/>
  <c r="H945" i="1" s="1"/>
  <c r="C945" i="1"/>
  <c r="D944" i="1"/>
  <c r="H944" i="1" s="1"/>
  <c r="C944" i="1"/>
  <c r="D943" i="1"/>
  <c r="H943" i="1" s="1"/>
  <c r="C943" i="1"/>
  <c r="D942" i="1"/>
  <c r="H942" i="1" s="1"/>
  <c r="C942" i="1"/>
  <c r="G942" i="1" s="1"/>
  <c r="D941" i="1"/>
  <c r="H941" i="1" s="1"/>
  <c r="C941" i="1"/>
  <c r="G941" i="1" s="1"/>
  <c r="D940" i="1"/>
  <c r="H940" i="1" s="1"/>
  <c r="C940" i="1"/>
  <c r="G940" i="1" s="1"/>
  <c r="D939" i="1"/>
  <c r="H939" i="1" s="1"/>
  <c r="C939" i="1"/>
  <c r="D938" i="1"/>
  <c r="H938" i="1" s="1"/>
  <c r="C938" i="1"/>
  <c r="G938" i="1" s="1"/>
  <c r="D937" i="1"/>
  <c r="H937" i="1" s="1"/>
  <c r="C937" i="1"/>
  <c r="D936" i="1"/>
  <c r="H936" i="1" s="1"/>
  <c r="C936" i="1"/>
  <c r="G936" i="1" s="1"/>
  <c r="D935" i="1"/>
  <c r="H935" i="1" s="1"/>
  <c r="C935" i="1"/>
  <c r="D934" i="1"/>
  <c r="H934" i="1" s="1"/>
  <c r="C934" i="1"/>
  <c r="D933" i="1"/>
  <c r="H933" i="1" s="1"/>
  <c r="C933" i="1"/>
  <c r="D932" i="1"/>
  <c r="H932" i="1" s="1"/>
  <c r="C932" i="1"/>
  <c r="D931" i="1"/>
  <c r="H931" i="1" s="1"/>
  <c r="C931" i="1"/>
  <c r="D930" i="1"/>
  <c r="H930" i="1" s="1"/>
  <c r="C930" i="1"/>
  <c r="G930" i="1" s="1"/>
  <c r="D929" i="1"/>
  <c r="H929" i="1" s="1"/>
  <c r="C929" i="1"/>
  <c r="D928" i="1"/>
  <c r="H928" i="1" s="1"/>
  <c r="C928" i="1"/>
  <c r="D927" i="1"/>
  <c r="H927" i="1" s="1"/>
  <c r="C927" i="1"/>
  <c r="D926" i="1"/>
  <c r="H926" i="1" s="1"/>
  <c r="C926" i="1"/>
  <c r="G926" i="1" s="1"/>
  <c r="D925" i="1"/>
  <c r="H925" i="1" s="1"/>
  <c r="C925" i="1"/>
  <c r="D924" i="1"/>
  <c r="H924" i="1" s="1"/>
  <c r="C924" i="1"/>
  <c r="G924" i="1" s="1"/>
  <c r="D923" i="1"/>
  <c r="H923" i="1" s="1"/>
  <c r="C923" i="1"/>
  <c r="G923" i="1" s="1"/>
  <c r="D922" i="1"/>
  <c r="H922" i="1" s="1"/>
  <c r="C922" i="1"/>
  <c r="G922" i="1" s="1"/>
  <c r="D921" i="1"/>
  <c r="H921" i="1" s="1"/>
  <c r="C921" i="1"/>
  <c r="D920" i="1"/>
  <c r="H920" i="1" s="1"/>
  <c r="C920" i="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D911" i="1"/>
  <c r="H911" i="1" s="1"/>
  <c r="C911" i="1"/>
  <c r="D910" i="1"/>
  <c r="H910" i="1" s="1"/>
  <c r="C910" i="1"/>
  <c r="D909" i="1"/>
  <c r="H909" i="1" s="1"/>
  <c r="C909" i="1"/>
  <c r="D908" i="1"/>
  <c r="H908" i="1" s="1"/>
  <c r="C908" i="1"/>
  <c r="G908" i="1" s="1"/>
  <c r="D907" i="1"/>
  <c r="H907" i="1" s="1"/>
  <c r="C907" i="1"/>
  <c r="G907" i="1" s="1"/>
  <c r="D906" i="1"/>
  <c r="H906" i="1" s="1"/>
  <c r="C906" i="1"/>
  <c r="G906" i="1" s="1"/>
  <c r="D905" i="1"/>
  <c r="H905" i="1" s="1"/>
  <c r="C905" i="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D888" i="1"/>
  <c r="H888" i="1" s="1"/>
  <c r="C888" i="1"/>
  <c r="G888" i="1" s="1"/>
  <c r="D887" i="1"/>
  <c r="H887" i="1" s="1"/>
  <c r="C887" i="1"/>
  <c r="D886" i="1"/>
  <c r="H886" i="1" s="1"/>
  <c r="C886" i="1"/>
  <c r="G886" i="1" s="1"/>
  <c r="D885" i="1"/>
  <c r="H885" i="1" s="1"/>
  <c r="C885" i="1"/>
  <c r="D884" i="1"/>
  <c r="H884" i="1" s="1"/>
  <c r="C884" i="1"/>
  <c r="D883" i="1"/>
  <c r="H883" i="1" s="1"/>
  <c r="C883" i="1"/>
  <c r="D882" i="1"/>
  <c r="H882" i="1" s="1"/>
  <c r="C882" i="1"/>
  <c r="D881" i="1"/>
  <c r="H881" i="1" s="1"/>
  <c r="C881" i="1"/>
  <c r="G881" i="1" s="1"/>
  <c r="D880" i="1"/>
  <c r="H880" i="1" s="1"/>
  <c r="C880" i="1"/>
  <c r="G880" i="1" s="1"/>
  <c r="D879" i="1"/>
  <c r="H879" i="1" s="1"/>
  <c r="C879" i="1"/>
  <c r="G879" i="1" s="1"/>
  <c r="D878" i="1"/>
  <c r="H878" i="1" s="1"/>
  <c r="C878" i="1"/>
  <c r="G878" i="1" s="1"/>
  <c r="D877" i="1"/>
  <c r="H877" i="1" s="1"/>
  <c r="C877" i="1"/>
  <c r="D876" i="1"/>
  <c r="H876" i="1" s="1"/>
  <c r="C876" i="1"/>
  <c r="D875" i="1"/>
  <c r="H875" i="1" s="1"/>
  <c r="C875" i="1"/>
  <c r="D874" i="1"/>
  <c r="H874" i="1" s="1"/>
  <c r="C874" i="1"/>
  <c r="G874" i="1" s="1"/>
  <c r="D873" i="1"/>
  <c r="H873" i="1" s="1"/>
  <c r="C873" i="1"/>
  <c r="D872" i="1"/>
  <c r="H872" i="1" s="1"/>
  <c r="C872" i="1"/>
  <c r="G872" i="1" s="1"/>
  <c r="D871" i="1"/>
  <c r="H871" i="1" s="1"/>
  <c r="C871" i="1"/>
  <c r="D870" i="1"/>
  <c r="H870" i="1" s="1"/>
  <c r="C870" i="1"/>
  <c r="G870" i="1" s="1"/>
  <c r="D869" i="1"/>
  <c r="H869" i="1" s="1"/>
  <c r="C869" i="1"/>
  <c r="D868" i="1"/>
  <c r="H868" i="1" s="1"/>
  <c r="C868" i="1"/>
  <c r="D867" i="1"/>
  <c r="H867" i="1" s="1"/>
  <c r="C867" i="1"/>
  <c r="D866" i="1"/>
  <c r="H866" i="1" s="1"/>
  <c r="C866" i="1"/>
  <c r="G866" i="1" s="1"/>
  <c r="D865" i="1"/>
  <c r="H865" i="1" s="1"/>
  <c r="C865" i="1"/>
  <c r="D864" i="1"/>
  <c r="H864" i="1" s="1"/>
  <c r="C864" i="1"/>
  <c r="G864" i="1" s="1"/>
  <c r="D863" i="1"/>
  <c r="H863" i="1" s="1"/>
  <c r="C863" i="1"/>
  <c r="G863" i="1" s="1"/>
  <c r="D862" i="1"/>
  <c r="H862" i="1" s="1"/>
  <c r="C862" i="1"/>
  <c r="G862" i="1" s="1"/>
  <c r="D861" i="1"/>
  <c r="H861" i="1" s="1"/>
  <c r="C861" i="1"/>
  <c r="D860" i="1"/>
  <c r="H860" i="1" s="1"/>
  <c r="C860" i="1"/>
  <c r="G860" i="1" s="1"/>
  <c r="D859" i="1"/>
  <c r="H859" i="1" s="1"/>
  <c r="C859" i="1"/>
  <c r="G859" i="1" s="1"/>
  <c r="D858" i="1"/>
  <c r="H858" i="1" s="1"/>
  <c r="C858" i="1"/>
  <c r="G858" i="1" s="1"/>
  <c r="D857" i="1"/>
  <c r="H857" i="1" s="1"/>
  <c r="C857" i="1"/>
  <c r="D856" i="1"/>
  <c r="H856" i="1" s="1"/>
  <c r="C856" i="1"/>
  <c r="D855" i="1"/>
  <c r="H855" i="1" s="1"/>
  <c r="C855" i="1"/>
  <c r="D854" i="1"/>
  <c r="H854" i="1" s="1"/>
  <c r="C854" i="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D840" i="1"/>
  <c r="H840" i="1" s="1"/>
  <c r="C840" i="1"/>
  <c r="G840" i="1" s="1"/>
  <c r="D839" i="1"/>
  <c r="H839" i="1" s="1"/>
  <c r="C839" i="1"/>
  <c r="D838" i="1"/>
  <c r="H838" i="1" s="1"/>
  <c r="C838" i="1"/>
  <c r="G838" i="1" s="1"/>
  <c r="D837" i="1"/>
  <c r="H837" i="1" s="1"/>
  <c r="C837" i="1"/>
  <c r="D836" i="1"/>
  <c r="H836" i="1" s="1"/>
  <c r="C836" i="1"/>
  <c r="D835" i="1"/>
  <c r="H835" i="1" s="1"/>
  <c r="C835" i="1"/>
  <c r="D834" i="1"/>
  <c r="H834" i="1" s="1"/>
  <c r="C834" i="1"/>
  <c r="G834" i="1" s="1"/>
  <c r="D833" i="1"/>
  <c r="H833" i="1" s="1"/>
  <c r="C833" i="1"/>
  <c r="G833" i="1" s="1"/>
  <c r="D832" i="1"/>
  <c r="H832" i="1" s="1"/>
  <c r="C832" i="1"/>
  <c r="G832" i="1" s="1"/>
  <c r="D831" i="1"/>
  <c r="H831" i="1" s="1"/>
  <c r="C831" i="1"/>
  <c r="G831" i="1" s="1"/>
  <c r="D830" i="1"/>
  <c r="H830" i="1" s="1"/>
  <c r="C830" i="1"/>
  <c r="D829" i="1"/>
  <c r="H829" i="1" s="1"/>
  <c r="C829" i="1"/>
  <c r="D828" i="1"/>
  <c r="H828" i="1" s="1"/>
  <c r="C828" i="1"/>
  <c r="G828" i="1" s="1"/>
  <c r="D827" i="1"/>
  <c r="H827" i="1" s="1"/>
  <c r="C827" i="1"/>
  <c r="G827" i="1" s="1"/>
  <c r="D826" i="1"/>
  <c r="H826" i="1" s="1"/>
  <c r="C826" i="1"/>
  <c r="G826" i="1" s="1"/>
  <c r="D825" i="1"/>
  <c r="H825" i="1" s="1"/>
  <c r="C825" i="1"/>
  <c r="G825" i="1" s="1"/>
  <c r="D824" i="1"/>
  <c r="H824" i="1" s="1"/>
  <c r="C824" i="1"/>
  <c r="D823" i="1"/>
  <c r="H823" i="1" s="1"/>
  <c r="C823" i="1"/>
  <c r="D822" i="1"/>
  <c r="H822" i="1" s="1"/>
  <c r="C822" i="1"/>
  <c r="G822" i="1" s="1"/>
  <c r="D821" i="1"/>
  <c r="H821" i="1" s="1"/>
  <c r="C821" i="1"/>
  <c r="D820" i="1"/>
  <c r="H820" i="1" s="1"/>
  <c r="C820" i="1"/>
  <c r="G820" i="1" s="1"/>
  <c r="D819" i="1"/>
  <c r="H819" i="1" s="1"/>
  <c r="C819" i="1"/>
  <c r="G819" i="1" s="1"/>
  <c r="D818" i="1"/>
  <c r="H818" i="1" s="1"/>
  <c r="C818" i="1"/>
  <c r="G818" i="1" s="1"/>
  <c r="D817" i="1"/>
  <c r="H817" i="1" s="1"/>
  <c r="C817" i="1"/>
  <c r="D816" i="1"/>
  <c r="H816" i="1" s="1"/>
  <c r="C816" i="1"/>
  <c r="G816" i="1" s="1"/>
  <c r="D815" i="1"/>
  <c r="H815" i="1" s="1"/>
  <c r="C815" i="1"/>
  <c r="D814" i="1"/>
  <c r="H814" i="1" s="1"/>
  <c r="C814" i="1"/>
  <c r="D813" i="1"/>
  <c r="H813" i="1" s="1"/>
  <c r="C813" i="1"/>
  <c r="D812" i="1"/>
  <c r="H812" i="1" s="1"/>
  <c r="C812" i="1"/>
  <c r="G812" i="1" s="1"/>
  <c r="D811" i="1"/>
  <c r="H811" i="1" s="1"/>
  <c r="C811" i="1"/>
  <c r="D810" i="1"/>
  <c r="H810" i="1" s="1"/>
  <c r="C810" i="1"/>
  <c r="D809" i="1"/>
  <c r="H809" i="1" s="1"/>
  <c r="C809" i="1"/>
  <c r="D808" i="1"/>
  <c r="H808" i="1" s="1"/>
  <c r="C808" i="1"/>
  <c r="G808" i="1" s="1"/>
  <c r="D807" i="1"/>
  <c r="H807" i="1" s="1"/>
  <c r="C807" i="1"/>
  <c r="D806" i="1"/>
  <c r="H806" i="1" s="1"/>
  <c r="C806" i="1"/>
  <c r="G806" i="1" s="1"/>
  <c r="D805" i="1"/>
  <c r="H805" i="1" s="1"/>
  <c r="C805" i="1"/>
  <c r="D804" i="1"/>
  <c r="H804" i="1" s="1"/>
  <c r="C804" i="1"/>
  <c r="G804" i="1" s="1"/>
  <c r="D803" i="1"/>
  <c r="H803" i="1" s="1"/>
  <c r="C803" i="1"/>
  <c r="D802" i="1"/>
  <c r="H802" i="1" s="1"/>
  <c r="C802" i="1"/>
  <c r="D801" i="1"/>
  <c r="H801" i="1" s="1"/>
  <c r="C801" i="1"/>
  <c r="D800" i="1"/>
  <c r="H800" i="1" s="1"/>
  <c r="C800" i="1"/>
  <c r="G800" i="1" s="1"/>
  <c r="D799" i="1"/>
  <c r="H799" i="1" s="1"/>
  <c r="C799" i="1"/>
  <c r="G799" i="1" s="1"/>
  <c r="D798" i="1"/>
  <c r="H798" i="1" s="1"/>
  <c r="C798" i="1"/>
  <c r="D797" i="1"/>
  <c r="H797" i="1" s="1"/>
  <c r="C797" i="1"/>
  <c r="D796" i="1"/>
  <c r="H796" i="1" s="1"/>
  <c r="C796" i="1"/>
  <c r="G796" i="1" s="1"/>
  <c r="D795" i="1"/>
  <c r="H795" i="1" s="1"/>
  <c r="C795" i="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D788" i="1"/>
  <c r="H788" i="1" s="1"/>
  <c r="C788" i="1"/>
  <c r="D787" i="1"/>
  <c r="H787" i="1" s="1"/>
  <c r="C787" i="1"/>
  <c r="D786" i="1"/>
  <c r="H786" i="1" s="1"/>
  <c r="C786" i="1"/>
  <c r="G786" i="1" s="1"/>
  <c r="D785" i="1"/>
  <c r="H785" i="1" s="1"/>
  <c r="C785" i="1"/>
  <c r="G785" i="1" s="1"/>
  <c r="D784" i="1"/>
  <c r="H784" i="1" s="1"/>
  <c r="C784" i="1"/>
  <c r="G784" i="1" s="1"/>
  <c r="D783" i="1"/>
  <c r="H783" i="1" s="1"/>
  <c r="C783" i="1"/>
  <c r="D782" i="1"/>
  <c r="H782" i="1" s="1"/>
  <c r="C782" i="1"/>
  <c r="G782" i="1" s="1"/>
  <c r="D781" i="1"/>
  <c r="H781" i="1" s="1"/>
  <c r="C781" i="1"/>
  <c r="G781" i="1" s="1"/>
  <c r="D780" i="1"/>
  <c r="H780" i="1" s="1"/>
  <c r="C780" i="1"/>
  <c r="G780" i="1" s="1"/>
  <c r="D779" i="1"/>
  <c r="H779" i="1" s="1"/>
  <c r="C779" i="1"/>
  <c r="D778" i="1"/>
  <c r="H778" i="1" s="1"/>
  <c r="C778" i="1"/>
  <c r="G778" i="1" s="1"/>
  <c r="D777" i="1"/>
  <c r="H777" i="1" s="1"/>
  <c r="C777" i="1"/>
  <c r="D776" i="1"/>
  <c r="H776" i="1" s="1"/>
  <c r="C776" i="1"/>
  <c r="G776" i="1" s="1"/>
  <c r="D775" i="1"/>
  <c r="H775" i="1" s="1"/>
  <c r="C775" i="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D761" i="1"/>
  <c r="H761" i="1" s="1"/>
  <c r="C761" i="1"/>
  <c r="D760" i="1"/>
  <c r="H760" i="1" s="1"/>
  <c r="C760" i="1"/>
  <c r="G760" i="1" s="1"/>
  <c r="D759" i="1"/>
  <c r="H759" i="1" s="1"/>
  <c r="C759" i="1"/>
  <c r="D758" i="1"/>
  <c r="H758" i="1" s="1"/>
  <c r="C758" i="1"/>
  <c r="G758" i="1" s="1"/>
  <c r="D757" i="1"/>
  <c r="H757" i="1" s="1"/>
  <c r="C757" i="1"/>
  <c r="D756" i="1"/>
  <c r="H756" i="1" s="1"/>
  <c r="C756" i="1"/>
  <c r="G756" i="1" s="1"/>
  <c r="D755" i="1"/>
  <c r="H755" i="1" s="1"/>
  <c r="C755" i="1"/>
  <c r="G755" i="1" s="1"/>
  <c r="D754" i="1"/>
  <c r="H754" i="1" s="1"/>
  <c r="C754" i="1"/>
  <c r="G754" i="1" s="1"/>
  <c r="D753" i="1"/>
  <c r="H753" i="1" s="1"/>
  <c r="C753" i="1"/>
  <c r="D752" i="1"/>
  <c r="H752" i="1" s="1"/>
  <c r="C752" i="1"/>
  <c r="G752" i="1" s="1"/>
  <c r="D751" i="1"/>
  <c r="H751" i="1" s="1"/>
  <c r="C751" i="1"/>
  <c r="D750" i="1"/>
  <c r="H750" i="1" s="1"/>
  <c r="C750" i="1"/>
  <c r="G750" i="1" s="1"/>
  <c r="D749" i="1"/>
  <c r="H749" i="1" s="1"/>
  <c r="C749" i="1"/>
  <c r="D748" i="1"/>
  <c r="H748" i="1" s="1"/>
  <c r="C748" i="1"/>
  <c r="D747" i="1"/>
  <c r="H747" i="1" s="1"/>
  <c r="C747" i="1"/>
  <c r="G747" i="1" s="1"/>
  <c r="D746" i="1"/>
  <c r="H746" i="1" s="1"/>
  <c r="C746" i="1"/>
  <c r="G746" i="1" s="1"/>
  <c r="D745" i="1"/>
  <c r="H745" i="1" s="1"/>
  <c r="C745" i="1"/>
  <c r="G745" i="1" s="1"/>
  <c r="D744" i="1"/>
  <c r="H744" i="1" s="1"/>
  <c r="C744" i="1"/>
  <c r="G744" i="1" s="1"/>
  <c r="D743" i="1"/>
  <c r="H743" i="1" s="1"/>
  <c r="C743" i="1"/>
  <c r="D742" i="1"/>
  <c r="H742" i="1" s="1"/>
  <c r="C742" i="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D729" i="1"/>
  <c r="H729" i="1" s="1"/>
  <c r="C729" i="1"/>
  <c r="G729" i="1" s="1"/>
  <c r="D728" i="1"/>
  <c r="H728" i="1" s="1"/>
  <c r="C728" i="1"/>
  <c r="G728" i="1" s="1"/>
  <c r="D727" i="1"/>
  <c r="H727" i="1" s="1"/>
  <c r="C727" i="1"/>
  <c r="D726" i="1"/>
  <c r="H726" i="1" s="1"/>
  <c r="C726" i="1"/>
  <c r="G726" i="1" s="1"/>
  <c r="D725" i="1"/>
  <c r="H725" i="1" s="1"/>
  <c r="C725" i="1"/>
  <c r="G725" i="1" s="1"/>
  <c r="D724" i="1"/>
  <c r="H724" i="1" s="1"/>
  <c r="C724" i="1"/>
  <c r="G724" i="1" s="1"/>
  <c r="D723" i="1"/>
  <c r="H723" i="1" s="1"/>
  <c r="C723" i="1"/>
  <c r="D722" i="1"/>
  <c r="H722" i="1" s="1"/>
  <c r="C722" i="1"/>
  <c r="G722" i="1" s="1"/>
  <c r="D721" i="1"/>
  <c r="H721" i="1" s="1"/>
  <c r="C721" i="1"/>
  <c r="D720" i="1"/>
  <c r="H720" i="1" s="1"/>
  <c r="C720" i="1"/>
  <c r="G720" i="1" s="1"/>
  <c r="D719" i="1"/>
  <c r="H719" i="1" s="1"/>
  <c r="C719" i="1"/>
  <c r="G719" i="1" s="1"/>
  <c r="D718" i="1"/>
  <c r="H718" i="1" s="1"/>
  <c r="C718" i="1"/>
  <c r="D717" i="1"/>
  <c r="H717" i="1" s="1"/>
  <c r="C717" i="1"/>
  <c r="D716" i="1"/>
  <c r="H716" i="1" s="1"/>
  <c r="C716" i="1"/>
  <c r="D715" i="1"/>
  <c r="H715" i="1" s="1"/>
  <c r="C715" i="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D697" i="1"/>
  <c r="H697" i="1" s="1"/>
  <c r="C697" i="1"/>
  <c r="G697" i="1" s="1"/>
  <c r="D696" i="1"/>
  <c r="H696" i="1" s="1"/>
  <c r="C696" i="1"/>
  <c r="H695" i="1"/>
  <c r="D695" i="1"/>
  <c r="C695" i="1"/>
  <c r="G695" i="1" s="1"/>
  <c r="D694" i="1"/>
  <c r="H694" i="1" s="1"/>
  <c r="C694" i="1"/>
  <c r="H693" i="1"/>
  <c r="D693" i="1"/>
  <c r="C693" i="1"/>
  <c r="G693" i="1" s="1"/>
  <c r="D692" i="1"/>
  <c r="H692" i="1" s="1"/>
  <c r="C692" i="1"/>
  <c r="D691" i="1"/>
  <c r="H691" i="1" s="1"/>
  <c r="C691" i="1"/>
  <c r="D690" i="1"/>
  <c r="H690" i="1" s="1"/>
  <c r="C690" i="1"/>
  <c r="H689" i="1"/>
  <c r="D689" i="1"/>
  <c r="C689" i="1"/>
  <c r="G689" i="1" s="1"/>
  <c r="D688" i="1"/>
  <c r="H688" i="1" s="1"/>
  <c r="C688" i="1"/>
  <c r="D687" i="1"/>
  <c r="H687" i="1" s="1"/>
  <c r="C687" i="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D679" i="1"/>
  <c r="H679" i="1" s="1"/>
  <c r="C679" i="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D671" i="1"/>
  <c r="H671" i="1" s="1"/>
  <c r="C671" i="1"/>
  <c r="D670" i="1"/>
  <c r="H670" i="1" s="1"/>
  <c r="C670" i="1"/>
  <c r="H669" i="1"/>
  <c r="D669" i="1"/>
  <c r="C669" i="1"/>
  <c r="G669" i="1" s="1"/>
  <c r="D668" i="1"/>
  <c r="H668" i="1" s="1"/>
  <c r="C668" i="1"/>
  <c r="D667" i="1"/>
  <c r="H667" i="1" s="1"/>
  <c r="C667" i="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D659" i="1"/>
  <c r="H659" i="1" s="1"/>
  <c r="C659" i="1"/>
  <c r="D658" i="1"/>
  <c r="H658" i="1" s="1"/>
  <c r="C658" i="1"/>
  <c r="H657" i="1"/>
  <c r="D657" i="1"/>
  <c r="C657" i="1"/>
  <c r="G657" i="1" s="1"/>
  <c r="D656" i="1"/>
  <c r="H656" i="1" s="1"/>
  <c r="C656" i="1"/>
  <c r="D655" i="1"/>
  <c r="H655" i="1" s="1"/>
  <c r="C655" i="1"/>
  <c r="D654" i="1"/>
  <c r="H654" i="1" s="1"/>
  <c r="C654" i="1"/>
  <c r="H653" i="1"/>
  <c r="D653" i="1"/>
  <c r="C653" i="1"/>
  <c r="G653" i="1" s="1"/>
  <c r="D652" i="1"/>
  <c r="H652" i="1" s="1"/>
  <c r="C652" i="1"/>
  <c r="H651" i="1"/>
  <c r="D651" i="1"/>
  <c r="C651" i="1"/>
  <c r="G651" i="1" s="1"/>
  <c r="D650" i="1"/>
  <c r="H650" i="1" s="1"/>
  <c r="C650" i="1"/>
  <c r="H649" i="1"/>
  <c r="D649" i="1"/>
  <c r="C649" i="1"/>
  <c r="G649" i="1" s="1"/>
  <c r="D648" i="1"/>
  <c r="H648" i="1" s="1"/>
  <c r="C648" i="1"/>
  <c r="D647" i="1"/>
  <c r="H647" i="1" s="1"/>
  <c r="C647" i="1"/>
  <c r="D646" i="1"/>
  <c r="H646" i="1" s="1"/>
  <c r="C646" i="1"/>
  <c r="D645" i="1"/>
  <c r="H645" i="1" s="1"/>
  <c r="C645" i="1"/>
  <c r="C642" i="1"/>
  <c r="D641" i="1"/>
  <c r="H641" i="1" s="1"/>
  <c r="C641" i="1"/>
  <c r="D636" i="1"/>
  <c r="H636" i="1" s="1"/>
  <c r="C636" i="1"/>
  <c r="D635" i="1"/>
  <c r="H635" i="1" s="1"/>
  <c r="C635" i="1"/>
  <c r="D632" i="1"/>
  <c r="H632" i="1" s="1"/>
  <c r="C632" i="1"/>
  <c r="H631" i="1"/>
  <c r="D631" i="1"/>
  <c r="C631" i="1"/>
  <c r="G631" i="1" s="1"/>
  <c r="D630" i="1"/>
  <c r="H630" i="1" s="1"/>
  <c r="C630" i="1"/>
  <c r="H629" i="1"/>
  <c r="D629" i="1"/>
  <c r="C629" i="1"/>
  <c r="G629" i="1" s="1"/>
  <c r="D628" i="1"/>
  <c r="H628" i="1" s="1"/>
  <c r="C628" i="1"/>
  <c r="D627" i="1"/>
  <c r="H627" i="1" s="1"/>
  <c r="C627" i="1"/>
  <c r="D626" i="1"/>
  <c r="H626" i="1" s="1"/>
  <c r="C626" i="1"/>
  <c r="H625" i="1"/>
  <c r="D625" i="1"/>
  <c r="C625" i="1"/>
  <c r="G625" i="1" s="1"/>
  <c r="D624" i="1"/>
  <c r="H624" i="1" s="1"/>
  <c r="C624" i="1"/>
  <c r="D623" i="1"/>
  <c r="H623" i="1" s="1"/>
  <c r="C623" i="1"/>
  <c r="D622" i="1"/>
  <c r="H622" i="1" s="1"/>
  <c r="C622" i="1"/>
  <c r="H621" i="1"/>
  <c r="D621" i="1"/>
  <c r="C621" i="1"/>
  <c r="G621" i="1" s="1"/>
  <c r="D620" i="1"/>
  <c r="H620" i="1" s="1"/>
  <c r="C620" i="1"/>
  <c r="D619" i="1"/>
  <c r="H619" i="1" s="1"/>
  <c r="C619" i="1"/>
  <c r="D618" i="1"/>
  <c r="H618" i="1" s="1"/>
  <c r="C618" i="1"/>
  <c r="H617" i="1"/>
  <c r="D617" i="1"/>
  <c r="C617" i="1"/>
  <c r="G617" i="1" s="1"/>
  <c r="D616" i="1"/>
  <c r="H616" i="1" s="1"/>
  <c r="C616" i="1"/>
  <c r="D615" i="1"/>
  <c r="H615" i="1" s="1"/>
  <c r="C615" i="1"/>
  <c r="D614" i="1"/>
  <c r="H614" i="1" s="1"/>
  <c r="C614" i="1"/>
  <c r="H613" i="1"/>
  <c r="D613" i="1"/>
  <c r="C613" i="1"/>
  <c r="G613" i="1" s="1"/>
  <c r="D612" i="1"/>
  <c r="H612" i="1" s="1"/>
  <c r="C612" i="1"/>
  <c r="H611" i="1"/>
  <c r="D611" i="1"/>
  <c r="C611" i="1"/>
  <c r="G611" i="1" s="1"/>
  <c r="D610" i="1"/>
  <c r="H610" i="1" s="1"/>
  <c r="C610" i="1"/>
  <c r="D609" i="1"/>
  <c r="H609" i="1" s="1"/>
  <c r="C609" i="1"/>
  <c r="D608" i="1"/>
  <c r="H608" i="1" s="1"/>
  <c r="C608" i="1"/>
  <c r="H607" i="1"/>
  <c r="D607" i="1"/>
  <c r="C607" i="1"/>
  <c r="G607" i="1" s="1"/>
  <c r="D606" i="1"/>
  <c r="H606" i="1" s="1"/>
  <c r="C606" i="1"/>
  <c r="H605" i="1"/>
  <c r="D605" i="1"/>
  <c r="C605" i="1"/>
  <c r="G605" i="1" s="1"/>
  <c r="D604" i="1"/>
  <c r="H604" i="1" s="1"/>
  <c r="C604" i="1"/>
  <c r="D603" i="1"/>
  <c r="H603" i="1" s="1"/>
  <c r="C603" i="1"/>
  <c r="D602" i="1"/>
  <c r="H602" i="1" s="1"/>
  <c r="C602" i="1"/>
  <c r="D601" i="1"/>
  <c r="H601" i="1" s="1"/>
  <c r="C601" i="1"/>
  <c r="D600" i="1"/>
  <c r="H600" i="1" s="1"/>
  <c r="C600" i="1"/>
  <c r="H599" i="1"/>
  <c r="D599" i="1"/>
  <c r="C599" i="1"/>
  <c r="G599" i="1" s="1"/>
  <c r="D598" i="1"/>
  <c r="H598" i="1" s="1"/>
  <c r="C598" i="1"/>
  <c r="D597" i="1"/>
  <c r="H597" i="1" s="1"/>
  <c r="C597" i="1"/>
  <c r="D596" i="1"/>
  <c r="H596" i="1" s="1"/>
  <c r="C596" i="1"/>
  <c r="H595" i="1"/>
  <c r="D595" i="1"/>
  <c r="C595" i="1"/>
  <c r="G595" i="1" s="1"/>
  <c r="D594" i="1"/>
  <c r="H594" i="1" s="1"/>
  <c r="C594" i="1"/>
  <c r="H593" i="1"/>
  <c r="D593" i="1"/>
  <c r="C593" i="1"/>
  <c r="G593" i="1" s="1"/>
  <c r="D592" i="1"/>
  <c r="H592" i="1" s="1"/>
  <c r="C592" i="1"/>
  <c r="D591" i="1"/>
  <c r="H591" i="1" s="1"/>
  <c r="C591" i="1"/>
  <c r="D590" i="1"/>
  <c r="H590" i="1" s="1"/>
  <c r="C590" i="1"/>
  <c r="H589" i="1"/>
  <c r="D589" i="1"/>
  <c r="C589" i="1"/>
  <c r="G589" i="1" s="1"/>
  <c r="D588" i="1"/>
  <c r="H588" i="1" s="1"/>
  <c r="C588" i="1"/>
  <c r="H587" i="1"/>
  <c r="D587" i="1"/>
  <c r="C587" i="1"/>
  <c r="G587" i="1" s="1"/>
  <c r="D586" i="1"/>
  <c r="H586" i="1" s="1"/>
  <c r="C586" i="1"/>
  <c r="D585" i="1"/>
  <c r="H585" i="1" s="1"/>
  <c r="C585" i="1"/>
  <c r="G585" i="1" s="1"/>
  <c r="D584" i="1"/>
  <c r="H584" i="1" s="1"/>
  <c r="C584" i="1"/>
  <c r="H583" i="1"/>
  <c r="D583" i="1"/>
  <c r="C583" i="1"/>
  <c r="G583" i="1" s="1"/>
  <c r="D582" i="1"/>
  <c r="H582" i="1" s="1"/>
  <c r="C582" i="1"/>
  <c r="H581" i="1"/>
  <c r="D581" i="1"/>
  <c r="C581" i="1"/>
  <c r="G581" i="1" s="1"/>
  <c r="D580" i="1"/>
  <c r="H580" i="1" s="1"/>
  <c r="C580" i="1"/>
  <c r="D579" i="1"/>
  <c r="H579" i="1" s="1"/>
  <c r="C579" i="1"/>
  <c r="G579" i="1" s="1"/>
  <c r="D578" i="1"/>
  <c r="H578" i="1" s="1"/>
  <c r="C578" i="1"/>
  <c r="H577" i="1"/>
  <c r="D577" i="1"/>
  <c r="C577" i="1"/>
  <c r="G577" i="1" s="1"/>
  <c r="D576" i="1"/>
  <c r="H576" i="1" s="1"/>
  <c r="C576" i="1"/>
  <c r="D575" i="1"/>
  <c r="H575" i="1" s="1"/>
  <c r="C575" i="1"/>
  <c r="G575" i="1" s="1"/>
  <c r="D574" i="1"/>
  <c r="H574" i="1" s="1"/>
  <c r="C574" i="1"/>
  <c r="H573" i="1"/>
  <c r="D573" i="1"/>
  <c r="C573" i="1"/>
  <c r="G573" i="1" s="1"/>
  <c r="D572" i="1"/>
  <c r="H572" i="1" s="1"/>
  <c r="C572" i="1"/>
  <c r="H571" i="1"/>
  <c r="D571" i="1"/>
  <c r="C571" i="1"/>
  <c r="G571" i="1" s="1"/>
  <c r="D570" i="1"/>
  <c r="H570" i="1" s="1"/>
  <c r="C570" i="1"/>
  <c r="D569" i="1"/>
  <c r="H569" i="1" s="1"/>
  <c r="C569" i="1"/>
  <c r="D568" i="1"/>
  <c r="H568" i="1" s="1"/>
  <c r="C568" i="1"/>
  <c r="H567" i="1"/>
  <c r="D567" i="1"/>
  <c r="C567" i="1"/>
  <c r="G567" i="1" s="1"/>
  <c r="D566" i="1"/>
  <c r="H566" i="1" s="1"/>
  <c r="C566" i="1"/>
  <c r="D565" i="1"/>
  <c r="H565" i="1" s="1"/>
  <c r="C565" i="1"/>
  <c r="D564" i="1"/>
  <c r="H564" i="1" s="1"/>
  <c r="C564" i="1"/>
  <c r="H563" i="1"/>
  <c r="D563" i="1"/>
  <c r="C563" i="1"/>
  <c r="G563" i="1" s="1"/>
  <c r="D562" i="1"/>
  <c r="H562" i="1" s="1"/>
  <c r="C562" i="1"/>
  <c r="H561" i="1"/>
  <c r="D561" i="1"/>
  <c r="C561" i="1"/>
  <c r="G561" i="1" s="1"/>
  <c r="D560" i="1"/>
  <c r="H560" i="1" s="1"/>
  <c r="C560" i="1"/>
  <c r="H559" i="1"/>
  <c r="D559" i="1"/>
  <c r="C559" i="1"/>
  <c r="G559" i="1" s="1"/>
  <c r="D558" i="1"/>
  <c r="H558" i="1" s="1"/>
  <c r="C558" i="1"/>
  <c r="H557" i="1"/>
  <c r="D557" i="1"/>
  <c r="C557" i="1"/>
  <c r="G557" i="1" s="1"/>
  <c r="D556" i="1"/>
  <c r="H556" i="1" s="1"/>
  <c r="C556" i="1"/>
  <c r="H555" i="1"/>
  <c r="D555" i="1"/>
  <c r="C555" i="1"/>
  <c r="G555" i="1" s="1"/>
  <c r="D554" i="1"/>
  <c r="H554" i="1" s="1"/>
  <c r="C554" i="1"/>
  <c r="H553" i="1"/>
  <c r="D553" i="1"/>
  <c r="C553" i="1"/>
  <c r="G553" i="1" s="1"/>
  <c r="D552" i="1"/>
  <c r="H552" i="1" s="1"/>
  <c r="C552" i="1"/>
  <c r="D551" i="1"/>
  <c r="H551" i="1" s="1"/>
  <c r="C551" i="1"/>
  <c r="D550" i="1"/>
  <c r="H550" i="1" s="1"/>
  <c r="C550" i="1"/>
  <c r="H549" i="1"/>
  <c r="D549" i="1"/>
  <c r="C549" i="1"/>
  <c r="G549" i="1" s="1"/>
  <c r="D548" i="1"/>
  <c r="H548" i="1" s="1"/>
  <c r="C548" i="1"/>
  <c r="D547" i="1"/>
  <c r="H547" i="1" s="1"/>
  <c r="C547" i="1"/>
  <c r="D546" i="1"/>
  <c r="H546" i="1" s="1"/>
  <c r="C546" i="1"/>
  <c r="H545" i="1"/>
  <c r="D545" i="1"/>
  <c r="C545" i="1"/>
  <c r="G545" i="1" s="1"/>
  <c r="D544" i="1"/>
  <c r="H544" i="1" s="1"/>
  <c r="C544" i="1"/>
  <c r="D543" i="1"/>
  <c r="H543" i="1" s="1"/>
  <c r="C543" i="1"/>
  <c r="D542" i="1"/>
  <c r="H542" i="1" s="1"/>
  <c r="C542" i="1"/>
  <c r="D541" i="1"/>
  <c r="H541" i="1" s="1"/>
  <c r="C541" i="1"/>
  <c r="D540" i="1"/>
  <c r="H540" i="1" s="1"/>
  <c r="C540" i="1"/>
  <c r="H539" i="1"/>
  <c r="D539" i="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D531" i="1"/>
  <c r="H531" i="1" s="1"/>
  <c r="C531" i="1"/>
  <c r="D530" i="1"/>
  <c r="H530" i="1" s="1"/>
  <c r="C530" i="1"/>
  <c r="C529" i="1"/>
  <c r="D528" i="1"/>
  <c r="C528" i="1"/>
  <c r="G528" i="1" s="1"/>
  <c r="D527" i="1"/>
  <c r="C527" i="1"/>
  <c r="G527" i="1" s="1"/>
  <c r="D526" i="1"/>
  <c r="C526" i="1"/>
  <c r="D525" i="1"/>
  <c r="C525" i="1"/>
  <c r="G525" i="1" s="1"/>
  <c r="D524" i="1"/>
  <c r="C524" i="1"/>
  <c r="D523" i="1"/>
  <c r="C523" i="1"/>
  <c r="G523" i="1" s="1"/>
  <c r="D522" i="1"/>
  <c r="C522" i="1"/>
  <c r="G522" i="1" s="1"/>
  <c r="D521" i="1"/>
  <c r="C521" i="1"/>
  <c r="D520" i="1"/>
  <c r="C520" i="1"/>
  <c r="G520" i="1" s="1"/>
  <c r="D519" i="1"/>
  <c r="C519" i="1"/>
  <c r="D518" i="1"/>
  <c r="C518" i="1"/>
  <c r="G518" i="1" s="1"/>
  <c r="D517" i="1"/>
  <c r="C517" i="1"/>
  <c r="D516" i="1"/>
  <c r="C516" i="1"/>
  <c r="D515" i="1"/>
  <c r="C515" i="1"/>
  <c r="D514" i="1"/>
  <c r="C514" i="1"/>
  <c r="G514" i="1" s="1"/>
  <c r="D513" i="1"/>
  <c r="C513" i="1"/>
  <c r="D512" i="1"/>
  <c r="C512" i="1"/>
  <c r="D511" i="1"/>
  <c r="C511" i="1"/>
  <c r="G511" i="1" s="1"/>
  <c r="D510" i="1"/>
  <c r="C510" i="1"/>
  <c r="D509" i="1"/>
  <c r="C509" i="1"/>
  <c r="G509" i="1" s="1"/>
  <c r="D508" i="1"/>
  <c r="C508" i="1"/>
  <c r="D507" i="1"/>
  <c r="C507" i="1"/>
  <c r="G507" i="1" s="1"/>
  <c r="D506" i="1"/>
  <c r="C506" i="1"/>
  <c r="D505" i="1"/>
  <c r="C505" i="1"/>
  <c r="G505" i="1" s="1"/>
  <c r="D504" i="1"/>
  <c r="C504" i="1"/>
  <c r="G504" i="1" s="1"/>
  <c r="D503" i="1"/>
  <c r="C503" i="1"/>
  <c r="D502" i="1"/>
  <c r="C502" i="1"/>
  <c r="D501" i="1"/>
  <c r="C501" i="1"/>
  <c r="G501" i="1" s="1"/>
  <c r="D500" i="1"/>
  <c r="C500" i="1"/>
  <c r="D499" i="1"/>
  <c r="C499" i="1"/>
  <c r="D498" i="1"/>
  <c r="C498" i="1"/>
  <c r="G498" i="1" s="1"/>
  <c r="D497" i="1"/>
  <c r="C497" i="1"/>
  <c r="D496" i="1"/>
  <c r="C496" i="1"/>
  <c r="D495" i="1"/>
  <c r="C495" i="1"/>
  <c r="D494" i="1"/>
  <c r="C494" i="1"/>
  <c r="D493" i="1"/>
  <c r="C493" i="1"/>
  <c r="G493" i="1" s="1"/>
  <c r="D492" i="1"/>
  <c r="C492" i="1"/>
  <c r="G492" i="1" s="1"/>
  <c r="D491" i="1"/>
  <c r="C491" i="1"/>
  <c r="D490" i="1"/>
  <c r="C490" i="1"/>
  <c r="D489" i="1"/>
  <c r="C489" i="1"/>
  <c r="G489" i="1" s="1"/>
  <c r="D488" i="1"/>
  <c r="C488" i="1"/>
  <c r="G488" i="1" s="1"/>
  <c r="D487" i="1"/>
  <c r="C487" i="1"/>
  <c r="G487" i="1" s="1"/>
  <c r="D486" i="1"/>
  <c r="C486" i="1"/>
  <c r="D485" i="1"/>
  <c r="C485" i="1"/>
  <c r="D484" i="1"/>
  <c r="C484" i="1"/>
  <c r="G484" i="1" s="1"/>
  <c r="D483" i="1"/>
  <c r="C483" i="1"/>
  <c r="D482" i="1"/>
  <c r="C482" i="1"/>
  <c r="G482" i="1" s="1"/>
  <c r="D481" i="1"/>
  <c r="C481" i="1"/>
  <c r="D480" i="1"/>
  <c r="C480" i="1"/>
  <c r="D479" i="1"/>
  <c r="C479" i="1"/>
  <c r="D478" i="1"/>
  <c r="C478" i="1"/>
  <c r="D477" i="1"/>
  <c r="C477" i="1"/>
  <c r="D476" i="1"/>
  <c r="C476" i="1"/>
  <c r="G476" i="1" s="1"/>
  <c r="D475" i="1"/>
  <c r="C475" i="1"/>
  <c r="D474" i="1"/>
  <c r="C474" i="1"/>
  <c r="G474" i="1" s="1"/>
  <c r="D473" i="1"/>
  <c r="C473" i="1"/>
  <c r="D472" i="1"/>
  <c r="C472" i="1"/>
  <c r="D471" i="1"/>
  <c r="C471" i="1"/>
  <c r="G471" i="1" s="1"/>
  <c r="D470" i="1"/>
  <c r="C470" i="1"/>
  <c r="G470" i="1" s="1"/>
  <c r="D469" i="1"/>
  <c r="C469" i="1"/>
  <c r="D468" i="1"/>
  <c r="C468" i="1"/>
  <c r="G468" i="1" s="1"/>
  <c r="D467" i="1"/>
  <c r="C467" i="1"/>
  <c r="D466" i="1"/>
  <c r="C466" i="1"/>
  <c r="D465" i="1"/>
  <c r="C465" i="1"/>
  <c r="G465" i="1" s="1"/>
  <c r="D464" i="1"/>
  <c r="C464" i="1"/>
  <c r="G464" i="1" s="1"/>
  <c r="D463" i="1"/>
  <c r="C463" i="1"/>
  <c r="D462" i="1"/>
  <c r="C462" i="1"/>
  <c r="G462" i="1" s="1"/>
  <c r="D461" i="1"/>
  <c r="C461" i="1"/>
  <c r="D460" i="1"/>
  <c r="C460" i="1"/>
  <c r="D459" i="1"/>
  <c r="C459" i="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D443" i="1"/>
  <c r="C443" i="1"/>
  <c r="D442" i="1"/>
  <c r="C442" i="1"/>
  <c r="D441" i="1"/>
  <c r="C441" i="1"/>
  <c r="D440" i="1"/>
  <c r="C440" i="1"/>
  <c r="G440" i="1" s="1"/>
  <c r="D439" i="1"/>
  <c r="C439" i="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D429" i="1"/>
  <c r="C429" i="1"/>
  <c r="D428" i="1"/>
  <c r="C428" i="1"/>
  <c r="D427" i="1"/>
  <c r="C427" i="1"/>
  <c r="D426" i="1"/>
  <c r="C426" i="1"/>
  <c r="D425" i="1"/>
  <c r="C425" i="1"/>
  <c r="D423" i="1"/>
  <c r="C423" i="1"/>
  <c r="D422" i="1"/>
  <c r="C422" i="1"/>
  <c r="D421" i="1"/>
  <c r="C421" i="1"/>
  <c r="D416" i="1"/>
  <c r="C416" i="1"/>
  <c r="D415" i="1"/>
  <c r="C415" i="1"/>
  <c r="G415" i="1" s="1"/>
  <c r="D414" i="1"/>
  <c r="C414" i="1"/>
  <c r="G414" i="1" s="1"/>
  <c r="D411" i="1"/>
  <c r="C411" i="1"/>
  <c r="G411" i="1" s="1"/>
  <c r="D410" i="1"/>
  <c r="C410" i="1"/>
  <c r="G410" i="1" s="1"/>
  <c r="D409" i="1"/>
  <c r="C409" i="1"/>
  <c r="D408" i="1"/>
  <c r="C408" i="1"/>
  <c r="D407" i="1"/>
  <c r="C407" i="1"/>
  <c r="D406" i="1"/>
  <c r="C406" i="1"/>
  <c r="D405" i="1"/>
  <c r="C405" i="1"/>
  <c r="G405" i="1" s="1"/>
  <c r="D404" i="1"/>
  <c r="C404" i="1"/>
  <c r="D403" i="1"/>
  <c r="C403" i="1"/>
  <c r="D402" i="1"/>
  <c r="C402" i="1"/>
  <c r="G402" i="1" s="1"/>
  <c r="D401" i="1"/>
  <c r="C401" i="1"/>
  <c r="G401" i="1" s="1"/>
  <c r="D400" i="1"/>
  <c r="C400" i="1"/>
  <c r="D399" i="1"/>
  <c r="C399" i="1"/>
  <c r="G399" i="1" s="1"/>
  <c r="D398" i="1"/>
  <c r="C398" i="1"/>
  <c r="D397" i="1"/>
  <c r="C397" i="1"/>
  <c r="D396" i="1"/>
  <c r="C396" i="1"/>
  <c r="D395" i="1"/>
  <c r="C395" i="1"/>
  <c r="D394" i="1"/>
  <c r="C394" i="1"/>
  <c r="D393" i="1"/>
  <c r="C393" i="1"/>
  <c r="D392" i="1"/>
  <c r="C392" i="1"/>
  <c r="G392" i="1" s="1"/>
  <c r="D391" i="1"/>
  <c r="C391" i="1"/>
  <c r="D390" i="1"/>
  <c r="C390" i="1"/>
  <c r="G390" i="1" s="1"/>
  <c r="D389" i="1"/>
  <c r="C389" i="1"/>
  <c r="G389" i="1" s="1"/>
  <c r="D388" i="1"/>
  <c r="C388" i="1"/>
  <c r="G388" i="1" s="1"/>
  <c r="D387" i="1"/>
  <c r="C387" i="1"/>
  <c r="G387" i="1" s="1"/>
  <c r="D386" i="1"/>
  <c r="C386" i="1"/>
  <c r="G386" i="1" s="1"/>
  <c r="D385" i="1"/>
  <c r="C385" i="1"/>
  <c r="D384" i="1"/>
  <c r="C384" i="1"/>
  <c r="G384" i="1" s="1"/>
  <c r="D383" i="1"/>
  <c r="C383" i="1"/>
  <c r="G383" i="1" s="1"/>
  <c r="D382" i="1"/>
  <c r="C382" i="1"/>
  <c r="D381" i="1"/>
  <c r="C381" i="1"/>
  <c r="G381" i="1" s="1"/>
  <c r="D380" i="1"/>
  <c r="C380" i="1"/>
  <c r="D379" i="1"/>
  <c r="C379" i="1"/>
  <c r="G379" i="1" s="1"/>
  <c r="D378" i="1"/>
  <c r="C378" i="1"/>
  <c r="D377" i="1"/>
  <c r="C377" i="1"/>
  <c r="G377" i="1" s="1"/>
  <c r="D376" i="1"/>
  <c r="C376" i="1"/>
  <c r="D375" i="1"/>
  <c r="C375" i="1"/>
  <c r="D374" i="1"/>
  <c r="C374" i="1"/>
  <c r="D373" i="1"/>
  <c r="C373" i="1"/>
  <c r="D372" i="1"/>
  <c r="C372" i="1"/>
  <c r="D371" i="1"/>
  <c r="C371" i="1"/>
  <c r="D370" i="1"/>
  <c r="C370" i="1"/>
  <c r="D369" i="1"/>
  <c r="C369" i="1"/>
  <c r="D368" i="1"/>
  <c r="C368" i="1"/>
  <c r="D367" i="1"/>
  <c r="C367" i="1"/>
  <c r="D366" i="1"/>
  <c r="C366" i="1"/>
  <c r="G366" i="1" s="1"/>
  <c r="D365" i="1"/>
  <c r="C365" i="1"/>
  <c r="D364" i="1"/>
  <c r="C364" i="1"/>
  <c r="G364" i="1" s="1"/>
  <c r="D363" i="1"/>
  <c r="C363" i="1"/>
  <c r="D362" i="1"/>
  <c r="C362" i="1"/>
  <c r="G362" i="1" s="1"/>
  <c r="D361" i="1"/>
  <c r="C361" i="1"/>
  <c r="G361" i="1" s="1"/>
  <c r="D360" i="1"/>
  <c r="C360" i="1"/>
  <c r="D359" i="1"/>
  <c r="C359" i="1"/>
  <c r="G359" i="1" s="1"/>
  <c r="D358" i="1"/>
  <c r="C358" i="1"/>
  <c r="G358" i="1" s="1"/>
  <c r="D357" i="1"/>
  <c r="C357" i="1"/>
  <c r="G357" i="1" s="1"/>
  <c r="C356" i="1"/>
  <c r="C355" i="1"/>
  <c r="D354" i="1"/>
  <c r="C354" i="1"/>
  <c r="G354" i="1" s="1"/>
  <c r="D353" i="1"/>
  <c r="C353" i="1"/>
  <c r="G353" i="1" s="1"/>
  <c r="D352" i="1"/>
  <c r="C352" i="1"/>
  <c r="G352" i="1" s="1"/>
  <c r="D351" i="1"/>
  <c r="C351" i="1"/>
  <c r="D350" i="1"/>
  <c r="C350" i="1"/>
  <c r="G350" i="1" s="1"/>
  <c r="D349" i="1"/>
  <c r="C349" i="1"/>
  <c r="G349" i="1" s="1"/>
  <c r="D348" i="1"/>
  <c r="C348" i="1"/>
  <c r="D347" i="1"/>
  <c r="C347" i="1"/>
  <c r="G347" i="1" s="1"/>
  <c r="D346" i="1"/>
  <c r="C346" i="1"/>
  <c r="D345" i="1"/>
  <c r="C345" i="1"/>
  <c r="G345" i="1" s="1"/>
  <c r="D344" i="1"/>
  <c r="C344" i="1"/>
  <c r="G344" i="1" s="1"/>
  <c r="D343" i="1"/>
  <c r="C343" i="1"/>
  <c r="D342" i="1"/>
  <c r="C342" i="1"/>
  <c r="D341" i="1"/>
  <c r="C341" i="1"/>
  <c r="G341" i="1" s="1"/>
  <c r="D340" i="1"/>
  <c r="C340" i="1"/>
  <c r="D339" i="1"/>
  <c r="C339" i="1"/>
  <c r="D338" i="1"/>
  <c r="C338" i="1"/>
  <c r="D337" i="1"/>
  <c r="C337" i="1"/>
  <c r="G337" i="1" s="1"/>
  <c r="D336" i="1"/>
  <c r="C336" i="1"/>
  <c r="G336" i="1" s="1"/>
  <c r="D335" i="1"/>
  <c r="C335" i="1"/>
  <c r="G335" i="1" s="1"/>
  <c r="D334" i="1"/>
  <c r="C334" i="1"/>
  <c r="G334" i="1" s="1"/>
  <c r="D333" i="1"/>
  <c r="C333" i="1"/>
  <c r="D332" i="1"/>
  <c r="C332" i="1"/>
  <c r="G332" i="1" s="1"/>
  <c r="D331" i="1"/>
  <c r="C331" i="1"/>
  <c r="G331" i="1" s="1"/>
  <c r="D330" i="1"/>
  <c r="C330" i="1"/>
  <c r="D329" i="1"/>
  <c r="C329" i="1"/>
  <c r="D328" i="1"/>
  <c r="C328" i="1"/>
  <c r="G328" i="1" s="1"/>
  <c r="D327" i="1"/>
  <c r="C327" i="1"/>
  <c r="D326" i="1"/>
  <c r="C326" i="1"/>
  <c r="D325" i="1"/>
  <c r="C325" i="1"/>
  <c r="G325" i="1" s="1"/>
  <c r="D324" i="1"/>
  <c r="C324" i="1"/>
  <c r="D323" i="1"/>
  <c r="C323" i="1"/>
  <c r="G323" i="1" s="1"/>
  <c r="D322" i="1"/>
  <c r="C322" i="1"/>
  <c r="D321" i="1"/>
  <c r="C321" i="1"/>
  <c r="G321" i="1" s="1"/>
  <c r="D320" i="1"/>
  <c r="C320" i="1"/>
  <c r="G320" i="1" s="1"/>
  <c r="D319" i="1"/>
  <c r="C319" i="1"/>
  <c r="D318" i="1"/>
  <c r="C318" i="1"/>
  <c r="G318" i="1" s="1"/>
  <c r="D317" i="1"/>
  <c r="C317" i="1"/>
  <c r="G317" i="1" s="1"/>
  <c r="D316" i="1"/>
  <c r="H316" i="1" s="1"/>
  <c r="C316" i="1"/>
  <c r="D315" i="1"/>
  <c r="H315" i="1" s="1"/>
  <c r="C315" i="1"/>
  <c r="D314" i="1"/>
  <c r="H314" i="1" s="1"/>
  <c r="C314" i="1"/>
  <c r="G314" i="1" s="1"/>
  <c r="D313" i="1"/>
  <c r="H313" i="1" s="1"/>
  <c r="C313" i="1"/>
  <c r="D312" i="1"/>
  <c r="H312" i="1" s="1"/>
  <c r="C312" i="1"/>
  <c r="G312" i="1" s="1"/>
  <c r="D311" i="1"/>
  <c r="H311" i="1" s="1"/>
  <c r="C311" i="1"/>
  <c r="G311" i="1" s="1"/>
  <c r="D310" i="1"/>
  <c r="H310" i="1" s="1"/>
  <c r="C310" i="1"/>
  <c r="D309" i="1"/>
  <c r="H309" i="1" s="1"/>
  <c r="C309" i="1"/>
  <c r="D308" i="1"/>
  <c r="H308" i="1" s="1"/>
  <c r="C308" i="1"/>
  <c r="D307" i="1"/>
  <c r="H307" i="1" s="1"/>
  <c r="C307" i="1"/>
  <c r="D306" i="1"/>
  <c r="H306" i="1" s="1"/>
  <c r="C306" i="1"/>
  <c r="G306" i="1" s="1"/>
  <c r="D305" i="1"/>
  <c r="H305" i="1" s="1"/>
  <c r="C305" i="1"/>
  <c r="C304" i="1"/>
  <c r="C303" i="1"/>
  <c r="D302" i="1"/>
  <c r="H302" i="1" s="1"/>
  <c r="C302" i="1"/>
  <c r="G302" i="1" s="1"/>
  <c r="D301" i="1"/>
  <c r="H301" i="1" s="1"/>
  <c r="C301" i="1"/>
  <c r="G301" i="1" s="1"/>
  <c r="D300" i="1"/>
  <c r="H300" i="1" s="1"/>
  <c r="C300" i="1"/>
  <c r="D299" i="1"/>
  <c r="H299" i="1" s="1"/>
  <c r="C299" i="1"/>
  <c r="G299" i="1" s="1"/>
  <c r="D298" i="1"/>
  <c r="H298" i="1" s="1"/>
  <c r="C298" i="1"/>
  <c r="D294" i="1"/>
  <c r="H294" i="1" s="1"/>
  <c r="C294" i="1"/>
  <c r="D293" i="1"/>
  <c r="H293" i="1" s="1"/>
  <c r="C293" i="1"/>
  <c r="D292" i="1"/>
  <c r="H292" i="1" s="1"/>
  <c r="C292" i="1"/>
  <c r="D291" i="1"/>
  <c r="H291" i="1" s="1"/>
  <c r="C291" i="1"/>
  <c r="D290" i="1"/>
  <c r="H290" i="1" s="1"/>
  <c r="C290" i="1"/>
  <c r="D289" i="1"/>
  <c r="H289" i="1" s="1"/>
  <c r="C289" i="1"/>
  <c r="G289" i="1" s="1"/>
  <c r="D288" i="1"/>
  <c r="H288" i="1" s="1"/>
  <c r="C288" i="1"/>
  <c r="G288" i="1" s="1"/>
  <c r="D287" i="1"/>
  <c r="H287" i="1" s="1"/>
  <c r="C287" i="1"/>
  <c r="G287" i="1" s="1"/>
  <c r="D286" i="1"/>
  <c r="H286" i="1" s="1"/>
  <c r="C286" i="1"/>
  <c r="D285" i="1"/>
  <c r="H285" i="1" s="1"/>
  <c r="C285" i="1"/>
  <c r="D284" i="1"/>
  <c r="H284" i="1" s="1"/>
  <c r="C284" i="1"/>
  <c r="D283" i="1"/>
  <c r="H283" i="1" s="1"/>
  <c r="C283" i="1"/>
  <c r="G283" i="1" s="1"/>
  <c r="D282" i="1"/>
  <c r="H282" i="1" s="1"/>
  <c r="C282" i="1"/>
  <c r="G282" i="1" s="1"/>
  <c r="D281" i="1"/>
  <c r="H281" i="1" s="1"/>
  <c r="C281" i="1"/>
  <c r="D280" i="1"/>
  <c r="H280" i="1" s="1"/>
  <c r="C280" i="1"/>
  <c r="D279" i="1"/>
  <c r="H279" i="1" s="1"/>
  <c r="C279" i="1"/>
  <c r="D278" i="1"/>
  <c r="H278" i="1" s="1"/>
  <c r="C278" i="1"/>
  <c r="D277" i="1"/>
  <c r="H277" i="1" s="1"/>
  <c r="C277" i="1"/>
  <c r="G277" i="1" s="1"/>
  <c r="D276" i="1"/>
  <c r="H276" i="1" s="1"/>
  <c r="C276" i="1"/>
  <c r="D275" i="1"/>
  <c r="H275" i="1" s="1"/>
  <c r="C275" i="1"/>
  <c r="G275" i="1" s="1"/>
  <c r="D274" i="1"/>
  <c r="H274" i="1" s="1"/>
  <c r="C274" i="1"/>
  <c r="D273" i="1"/>
  <c r="H273" i="1" s="1"/>
  <c r="C273" i="1"/>
  <c r="D272" i="1"/>
  <c r="H272" i="1" s="1"/>
  <c r="C272" i="1"/>
  <c r="G272" i="1" s="1"/>
  <c r="D271" i="1"/>
  <c r="H271" i="1" s="1"/>
  <c r="C271" i="1"/>
  <c r="G271" i="1" s="1"/>
  <c r="D270" i="1"/>
  <c r="H270" i="1" s="1"/>
  <c r="C270" i="1"/>
  <c r="C269" i="1"/>
  <c r="D268" i="1"/>
  <c r="H268" i="1" s="1"/>
  <c r="C268" i="1"/>
  <c r="G268" i="1" s="1"/>
  <c r="D267" i="1"/>
  <c r="H267" i="1" s="1"/>
  <c r="C267" i="1"/>
  <c r="D266" i="1"/>
  <c r="H266" i="1" s="1"/>
  <c r="C266" i="1"/>
  <c r="G266" i="1" s="1"/>
  <c r="D265" i="1"/>
  <c r="H265" i="1" s="1"/>
  <c r="C265" i="1"/>
  <c r="D264" i="1"/>
  <c r="H264" i="1" s="1"/>
  <c r="C264" i="1"/>
  <c r="D263" i="1"/>
  <c r="H263" i="1" s="1"/>
  <c r="C263" i="1"/>
  <c r="G263" i="1" s="1"/>
  <c r="D262" i="1"/>
  <c r="H262" i="1" s="1"/>
  <c r="C262" i="1"/>
  <c r="D261" i="1"/>
  <c r="H261" i="1" s="1"/>
  <c r="C261" i="1"/>
  <c r="D260" i="1"/>
  <c r="H260" i="1" s="1"/>
  <c r="C260" i="1"/>
  <c r="D259" i="1"/>
  <c r="H259" i="1" s="1"/>
  <c r="C259" i="1"/>
  <c r="C258" i="1"/>
  <c r="D257" i="1"/>
  <c r="H257" i="1" s="1"/>
  <c r="C257" i="1"/>
  <c r="D256" i="1"/>
  <c r="H256" i="1" s="1"/>
  <c r="C256" i="1"/>
  <c r="G256" i="1" s="1"/>
  <c r="D255" i="1"/>
  <c r="H255" i="1" s="1"/>
  <c r="C255" i="1"/>
  <c r="G255" i="1" s="1"/>
  <c r="D254" i="1"/>
  <c r="H254" i="1" s="1"/>
  <c r="C254" i="1"/>
  <c r="G254" i="1" s="1"/>
  <c r="D253" i="1"/>
  <c r="H253" i="1" s="1"/>
  <c r="C253" i="1"/>
  <c r="D252" i="1"/>
  <c r="H252" i="1" s="1"/>
  <c r="C252" i="1"/>
  <c r="G252" i="1" s="1"/>
  <c r="D251" i="1"/>
  <c r="H251" i="1" s="1"/>
  <c r="C251" i="1"/>
  <c r="G251" i="1" s="1"/>
  <c r="D250" i="1"/>
  <c r="H250" i="1" s="1"/>
  <c r="C250" i="1"/>
  <c r="D249" i="1"/>
  <c r="H249" i="1" s="1"/>
  <c r="C249" i="1"/>
  <c r="G249" i="1" s="1"/>
  <c r="D248" i="1"/>
  <c r="H248" i="1" s="1"/>
  <c r="C248" i="1"/>
  <c r="G248" i="1" s="1"/>
  <c r="D247" i="1"/>
  <c r="H247" i="1" s="1"/>
  <c r="C247" i="1"/>
  <c r="G247" i="1" s="1"/>
  <c r="D246" i="1"/>
  <c r="H246" i="1" s="1"/>
  <c r="C246" i="1"/>
  <c r="D245" i="1"/>
  <c r="H245" i="1" s="1"/>
  <c r="C245" i="1"/>
  <c r="G245" i="1" s="1"/>
  <c r="D244" i="1"/>
  <c r="H244" i="1" s="1"/>
  <c r="C244" i="1"/>
  <c r="D243" i="1"/>
  <c r="H243" i="1" s="1"/>
  <c r="C243" i="1"/>
  <c r="G243" i="1" s="1"/>
  <c r="D242" i="1"/>
  <c r="H242" i="1" s="1"/>
  <c r="C242" i="1"/>
  <c r="D241" i="1"/>
  <c r="H241" i="1" s="1"/>
  <c r="C241" i="1"/>
  <c r="G241" i="1" s="1"/>
  <c r="D240" i="1"/>
  <c r="H240" i="1" s="1"/>
  <c r="C240" i="1"/>
  <c r="G240" i="1" s="1"/>
  <c r="D239" i="1"/>
  <c r="H239" i="1" s="1"/>
  <c r="C239" i="1"/>
  <c r="G239" i="1" s="1"/>
  <c r="D238" i="1"/>
  <c r="H238" i="1" s="1"/>
  <c r="C238" i="1"/>
  <c r="D237" i="1"/>
  <c r="H237" i="1" s="1"/>
  <c r="C237" i="1"/>
  <c r="G237" i="1" s="1"/>
  <c r="D236" i="1"/>
  <c r="H236" i="1" s="1"/>
  <c r="C236" i="1"/>
  <c r="G236" i="1" s="1"/>
  <c r="D235" i="1"/>
  <c r="H235" i="1" s="1"/>
  <c r="C235" i="1"/>
  <c r="G235" i="1" s="1"/>
  <c r="D234" i="1"/>
  <c r="H234" i="1" s="1"/>
  <c r="C234" i="1"/>
  <c r="G234" i="1" s="1"/>
  <c r="D233" i="1"/>
  <c r="H233" i="1" s="1"/>
  <c r="C233" i="1"/>
  <c r="D232" i="1"/>
  <c r="H232" i="1" s="1"/>
  <c r="C232" i="1"/>
  <c r="D231" i="1"/>
  <c r="H231" i="1" s="1"/>
  <c r="C231" i="1"/>
  <c r="G231" i="1" s="1"/>
  <c r="D230" i="1"/>
  <c r="H230" i="1" s="1"/>
  <c r="C230" i="1"/>
  <c r="D229" i="1"/>
  <c r="H229" i="1" s="1"/>
  <c r="C229" i="1"/>
  <c r="G229" i="1" s="1"/>
  <c r="D228" i="1"/>
  <c r="H228" i="1" s="1"/>
  <c r="C228" i="1"/>
  <c r="D227" i="1"/>
  <c r="H227" i="1" s="1"/>
  <c r="C227" i="1"/>
  <c r="D225" i="1"/>
  <c r="H225" i="1" s="1"/>
  <c r="C225" i="1"/>
  <c r="D224" i="1"/>
  <c r="H224" i="1" s="1"/>
  <c r="C224" i="1"/>
  <c r="G224" i="1" s="1"/>
  <c r="D223" i="1"/>
  <c r="H223" i="1" s="1"/>
  <c r="C223" i="1"/>
  <c r="G223" i="1" s="1"/>
  <c r="D222" i="1"/>
  <c r="H222" i="1" s="1"/>
  <c r="C222" i="1"/>
  <c r="G222" i="1" s="1"/>
  <c r="D221" i="1"/>
  <c r="H221" i="1" s="1"/>
  <c r="C221" i="1"/>
  <c r="D220" i="1"/>
  <c r="H220" i="1" s="1"/>
  <c r="C220" i="1"/>
  <c r="D219" i="1"/>
  <c r="H219" i="1" s="1"/>
  <c r="C219" i="1"/>
  <c r="G219" i="1" s="1"/>
  <c r="D218" i="1"/>
  <c r="H218" i="1" s="1"/>
  <c r="C218" i="1"/>
  <c r="C217" i="1"/>
  <c r="D216" i="1"/>
  <c r="H216" i="1" s="1"/>
  <c r="C216" i="1"/>
  <c r="D215" i="1"/>
  <c r="H215" i="1" s="1"/>
  <c r="C215" i="1"/>
  <c r="D214" i="1"/>
  <c r="H214" i="1" s="1"/>
  <c r="C214" i="1"/>
  <c r="D213" i="1"/>
  <c r="H213" i="1" s="1"/>
  <c r="C213" i="1"/>
  <c r="G213" i="1" s="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G205" i="1" s="1"/>
  <c r="D204" i="1"/>
  <c r="H204" i="1" s="1"/>
  <c r="C204" i="1"/>
  <c r="D203" i="1"/>
  <c r="H203" i="1" s="1"/>
  <c r="C203" i="1"/>
  <c r="G203" i="1" s="1"/>
  <c r="D202" i="1"/>
  <c r="H202" i="1" s="1"/>
  <c r="C202" i="1"/>
  <c r="G202" i="1" s="1"/>
  <c r="D201" i="1"/>
  <c r="H201" i="1" s="1"/>
  <c r="C201" i="1"/>
  <c r="G201" i="1" s="1"/>
  <c r="D200" i="1"/>
  <c r="H200" i="1" s="1"/>
  <c r="C200" i="1"/>
  <c r="G200" i="1" s="1"/>
  <c r="D199" i="1"/>
  <c r="H199" i="1" s="1"/>
  <c r="C199" i="1"/>
  <c r="C198" i="1"/>
  <c r="D197" i="1"/>
  <c r="H197" i="1" s="1"/>
  <c r="C197" i="1"/>
  <c r="D196" i="1"/>
  <c r="H196" i="1" s="1"/>
  <c r="C196" i="1"/>
  <c r="G196" i="1" s="1"/>
  <c r="D195" i="1"/>
  <c r="H195" i="1" s="1"/>
  <c r="C195" i="1"/>
  <c r="G195" i="1" s="1"/>
  <c r="D194" i="1"/>
  <c r="H194" i="1" s="1"/>
  <c r="C194" i="1"/>
  <c r="G194" i="1" s="1"/>
  <c r="D193" i="1"/>
  <c r="H193" i="1" s="1"/>
  <c r="C193" i="1"/>
  <c r="D192" i="1"/>
  <c r="H192" i="1" s="1"/>
  <c r="C192" i="1"/>
  <c r="G192" i="1" s="1"/>
  <c r="D191" i="1"/>
  <c r="H191" i="1" s="1"/>
  <c r="C191" i="1"/>
  <c r="G191" i="1" s="1"/>
  <c r="D190" i="1"/>
  <c r="H190" i="1" s="1"/>
  <c r="C190" i="1"/>
  <c r="D189" i="1"/>
  <c r="H189" i="1" s="1"/>
  <c r="C189" i="1"/>
  <c r="G189" i="1" s="1"/>
  <c r="D188" i="1"/>
  <c r="H188" i="1" s="1"/>
  <c r="C188" i="1"/>
  <c r="D187" i="1"/>
  <c r="H187" i="1" s="1"/>
  <c r="C187" i="1"/>
  <c r="G187" i="1" s="1"/>
  <c r="D186" i="1"/>
  <c r="H186" i="1" s="1"/>
  <c r="C186" i="1"/>
  <c r="G186" i="1" s="1"/>
  <c r="D185" i="1"/>
  <c r="H185" i="1" s="1"/>
  <c r="C185" i="1"/>
  <c r="D184" i="1"/>
  <c r="H184" i="1" s="1"/>
  <c r="C184" i="1"/>
  <c r="G184" i="1" s="1"/>
  <c r="D183" i="1"/>
  <c r="H183" i="1" s="1"/>
  <c r="C183" i="1"/>
  <c r="D182" i="1"/>
  <c r="H182" i="1" s="1"/>
  <c r="C182" i="1"/>
  <c r="D181" i="1"/>
  <c r="H181" i="1" s="1"/>
  <c r="C181" i="1"/>
  <c r="G181" i="1" s="1"/>
  <c r="D180" i="1"/>
  <c r="H180" i="1" s="1"/>
  <c r="C180" i="1"/>
  <c r="G180" i="1" s="1"/>
  <c r="D179" i="1"/>
  <c r="H179" i="1" s="1"/>
  <c r="C179" i="1"/>
  <c r="G179" i="1" s="1"/>
  <c r="D178" i="1"/>
  <c r="H178" i="1" s="1"/>
  <c r="C178" i="1"/>
  <c r="D177" i="1"/>
  <c r="H177" i="1" s="1"/>
  <c r="C177" i="1"/>
  <c r="D176" i="1"/>
  <c r="H176" i="1" s="1"/>
  <c r="C176" i="1"/>
  <c r="D175" i="1"/>
  <c r="H175" i="1" s="1"/>
  <c r="C175" i="1"/>
  <c r="G175" i="1" s="1"/>
  <c r="D174" i="1"/>
  <c r="H174" i="1" s="1"/>
  <c r="C174" i="1"/>
  <c r="D173" i="1"/>
  <c r="H173" i="1" s="1"/>
  <c r="C173" i="1"/>
  <c r="D172" i="1"/>
  <c r="H172" i="1" s="1"/>
  <c r="C172" i="1"/>
  <c r="D171" i="1"/>
  <c r="H171" i="1" s="1"/>
  <c r="C171" i="1"/>
  <c r="D170" i="1"/>
  <c r="H170" i="1" s="1"/>
  <c r="C170" i="1"/>
  <c r="G170" i="1" s="1"/>
  <c r="D169" i="1"/>
  <c r="H169" i="1" s="1"/>
  <c r="C169" i="1"/>
  <c r="G169" i="1" s="1"/>
  <c r="D168" i="1"/>
  <c r="H168" i="1" s="1"/>
  <c r="C168" i="1"/>
  <c r="G168" i="1" s="1"/>
  <c r="D167" i="1"/>
  <c r="H167" i="1" s="1"/>
  <c r="C167" i="1"/>
  <c r="D166" i="1"/>
  <c r="H166" i="1" s="1"/>
  <c r="C166" i="1"/>
  <c r="D165" i="1"/>
  <c r="H165" i="1" s="1"/>
  <c r="C165" i="1"/>
  <c r="D164" i="1"/>
  <c r="H164" i="1" s="1"/>
  <c r="C164" i="1"/>
  <c r="G164" i="1" s="1"/>
  <c r="D163" i="1"/>
  <c r="H163" i="1" s="1"/>
  <c r="C163" i="1"/>
  <c r="D162" i="1"/>
  <c r="H162" i="1" s="1"/>
  <c r="C162" i="1"/>
  <c r="G162" i="1" s="1"/>
  <c r="D161" i="1"/>
  <c r="H161" i="1" s="1"/>
  <c r="C161" i="1"/>
  <c r="C160" i="1"/>
  <c r="D159" i="1"/>
  <c r="H159" i="1" s="1"/>
  <c r="C159" i="1"/>
  <c r="G159" i="1" s="1"/>
  <c r="D158" i="1"/>
  <c r="H158" i="1" s="1"/>
  <c r="C158" i="1"/>
  <c r="G158" i="1" s="1"/>
  <c r="D157" i="1"/>
  <c r="H157" i="1" s="1"/>
  <c r="C157" i="1"/>
  <c r="D156" i="1"/>
  <c r="H156" i="1" s="1"/>
  <c r="C156" i="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C149" i="1"/>
  <c r="D147" i="1"/>
  <c r="H147" i="1" s="1"/>
  <c r="C147" i="1"/>
  <c r="G147" i="1" s="1"/>
  <c r="D146" i="1"/>
  <c r="H146" i="1" s="1"/>
  <c r="C146" i="1"/>
  <c r="G146" i="1" s="1"/>
  <c r="D145" i="1"/>
  <c r="H145" i="1" s="1"/>
  <c r="C145" i="1"/>
  <c r="D144" i="1"/>
  <c r="H144" i="1" s="1"/>
  <c r="C144" i="1"/>
  <c r="D143" i="1"/>
  <c r="H143" i="1" s="1"/>
  <c r="C143" i="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D136" i="1"/>
  <c r="H136" i="1" s="1"/>
  <c r="C136" i="1"/>
  <c r="D135" i="1"/>
  <c r="H135" i="1" s="1"/>
  <c r="C135" i="1"/>
  <c r="D134" i="1"/>
  <c r="H134" i="1" s="1"/>
  <c r="C134" i="1"/>
  <c r="G134" i="1" s="1"/>
  <c r="D133" i="1"/>
  <c r="H133" i="1" s="1"/>
  <c r="C133" i="1"/>
  <c r="D132" i="1"/>
  <c r="H132" i="1" s="1"/>
  <c r="C132" i="1"/>
  <c r="G132" i="1" s="1"/>
  <c r="D131" i="1"/>
  <c r="H131" i="1" s="1"/>
  <c r="C131" i="1"/>
  <c r="D130" i="1"/>
  <c r="H130" i="1" s="1"/>
  <c r="C130" i="1"/>
  <c r="D129" i="1"/>
  <c r="H129" i="1" s="1"/>
  <c r="C129" i="1"/>
  <c r="G129" i="1" s="1"/>
  <c r="D128" i="1"/>
  <c r="H128" i="1" s="1"/>
  <c r="C128" i="1"/>
  <c r="G128" i="1" s="1"/>
  <c r="D127" i="1"/>
  <c r="H127" i="1" s="1"/>
  <c r="C127" i="1"/>
  <c r="G127" i="1" s="1"/>
  <c r="D126" i="1"/>
  <c r="H126" i="1" s="1"/>
  <c r="C126" i="1"/>
  <c r="G126" i="1" s="1"/>
  <c r="D125" i="1"/>
  <c r="H125" i="1" s="1"/>
  <c r="C125" i="1"/>
  <c r="D124" i="1"/>
  <c r="H124" i="1" s="1"/>
  <c r="C124" i="1"/>
  <c r="D123" i="1"/>
  <c r="H123" i="1" s="1"/>
  <c r="C123" i="1"/>
  <c r="G123" i="1" s="1"/>
  <c r="D122" i="1"/>
  <c r="H122" i="1" s="1"/>
  <c r="C122" i="1"/>
  <c r="D121" i="1"/>
  <c r="H121" i="1" s="1"/>
  <c r="C121" i="1"/>
  <c r="D120" i="1"/>
  <c r="H120" i="1" s="1"/>
  <c r="C120" i="1"/>
  <c r="D119" i="1"/>
  <c r="H119" i="1" s="1"/>
  <c r="C119" i="1"/>
  <c r="D118" i="1"/>
  <c r="H118" i="1" s="1"/>
  <c r="C118" i="1"/>
  <c r="G118" i="1" s="1"/>
  <c r="D117" i="1"/>
  <c r="H117" i="1" s="1"/>
  <c r="C117" i="1"/>
  <c r="G117" i="1" s="1"/>
  <c r="D116" i="1"/>
  <c r="H116" i="1" s="1"/>
  <c r="C116" i="1"/>
  <c r="D115" i="1"/>
  <c r="H115" i="1" s="1"/>
  <c r="C115" i="1"/>
  <c r="D114" i="1"/>
  <c r="H114" i="1" s="1"/>
  <c r="C114" i="1"/>
  <c r="G114" i="1" s="1"/>
  <c r="D113" i="1"/>
  <c r="H113" i="1" s="1"/>
  <c r="C113" i="1"/>
  <c r="G113" i="1" s="1"/>
  <c r="D112" i="1"/>
  <c r="H112" i="1" s="1"/>
  <c r="C112" i="1"/>
  <c r="D111" i="1"/>
  <c r="H111" i="1" s="1"/>
  <c r="C111" i="1"/>
  <c r="D110" i="1"/>
  <c r="H110" i="1" s="1"/>
  <c r="C110" i="1"/>
  <c r="D109" i="1"/>
  <c r="H109" i="1" s="1"/>
  <c r="C109" i="1"/>
  <c r="G109" i="1" s="1"/>
  <c r="D108" i="1"/>
  <c r="H108" i="1" s="1"/>
  <c r="C108" i="1"/>
  <c r="D107" i="1"/>
  <c r="H107" i="1" s="1"/>
  <c r="C107" i="1"/>
  <c r="G107" i="1" s="1"/>
  <c r="D106" i="1"/>
  <c r="H106" i="1" s="1"/>
  <c r="C106" i="1"/>
  <c r="D105" i="1"/>
  <c r="H105" i="1" s="1"/>
  <c r="C105" i="1"/>
  <c r="D104" i="1"/>
  <c r="H104" i="1" s="1"/>
  <c r="C104" i="1"/>
  <c r="D103" i="1"/>
  <c r="H103" i="1" s="1"/>
  <c r="C103" i="1"/>
  <c r="D102" i="1"/>
  <c r="H102" i="1" s="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G93" i="1" s="1"/>
  <c r="D92" i="1"/>
  <c r="H92" i="1" s="1"/>
  <c r="C92" i="1"/>
  <c r="D91" i="1"/>
  <c r="H91" i="1" s="1"/>
  <c r="C91" i="1"/>
  <c r="G91" i="1" s="1"/>
  <c r="D90" i="1"/>
  <c r="H90" i="1" s="1"/>
  <c r="C90" i="1"/>
  <c r="G90" i="1" s="1"/>
  <c r="D89" i="1"/>
  <c r="H89" i="1" s="1"/>
  <c r="C89" i="1"/>
  <c r="G89" i="1" s="1"/>
  <c r="D88" i="1"/>
  <c r="H88" i="1" s="1"/>
  <c r="C88" i="1"/>
  <c r="G88" i="1" s="1"/>
  <c r="D87" i="1"/>
  <c r="H87" i="1" s="1"/>
  <c r="C87" i="1"/>
  <c r="D86" i="1"/>
  <c r="H86" i="1" s="1"/>
  <c r="C86" i="1"/>
  <c r="D85" i="1"/>
  <c r="H85" i="1" s="1"/>
  <c r="C85" i="1"/>
  <c r="G85" i="1" s="1"/>
  <c r="D84" i="1"/>
  <c r="H84" i="1" s="1"/>
  <c r="C84" i="1"/>
  <c r="D83" i="1"/>
  <c r="H83" i="1" s="1"/>
  <c r="C83" i="1"/>
  <c r="D82" i="1"/>
  <c r="H82" i="1" s="1"/>
  <c r="C82" i="1"/>
  <c r="D81" i="1"/>
  <c r="H81" i="1" s="1"/>
  <c r="C81" i="1"/>
  <c r="D80" i="1"/>
  <c r="H80" i="1" s="1"/>
  <c r="C80" i="1"/>
  <c r="D79" i="1"/>
  <c r="H79" i="1" s="1"/>
  <c r="C79" i="1"/>
  <c r="C78" i="1"/>
  <c r="D77" i="1"/>
  <c r="H77" i="1" s="1"/>
  <c r="C77" i="1"/>
  <c r="G77" i="1" s="1"/>
  <c r="D76" i="1"/>
  <c r="H76" i="1" s="1"/>
  <c r="C76" i="1"/>
  <c r="G76" i="1" s="1"/>
  <c r="D75" i="1"/>
  <c r="H75" i="1" s="1"/>
  <c r="C75" i="1"/>
  <c r="G75" i="1" s="1"/>
  <c r="D74" i="1"/>
  <c r="H74" i="1" s="1"/>
  <c r="C74" i="1"/>
  <c r="G74" i="1" s="1"/>
  <c r="D73" i="1"/>
  <c r="H73" i="1" s="1"/>
  <c r="C73" i="1"/>
  <c r="D72" i="1"/>
  <c r="H72" i="1" s="1"/>
  <c r="C72" i="1"/>
  <c r="G72" i="1" s="1"/>
  <c r="D71" i="1"/>
  <c r="H71" i="1" s="1"/>
  <c r="C71" i="1"/>
  <c r="G71" i="1" s="1"/>
  <c r="D70" i="1"/>
  <c r="H70" i="1" s="1"/>
  <c r="C70" i="1"/>
  <c r="D69" i="1"/>
  <c r="H69" i="1" s="1"/>
  <c r="C69" i="1"/>
  <c r="D68" i="1"/>
  <c r="H68" i="1" s="1"/>
  <c r="C68" i="1"/>
  <c r="G68" i="1" s="1"/>
  <c r="D67" i="1"/>
  <c r="H67" i="1" s="1"/>
  <c r="C67" i="1"/>
  <c r="D66" i="1"/>
  <c r="H66" i="1" s="1"/>
  <c r="C66" i="1"/>
  <c r="G66" i="1" s="1"/>
  <c r="D65" i="1"/>
  <c r="H65" i="1" s="1"/>
  <c r="C65" i="1"/>
  <c r="G65" i="1" s="1"/>
  <c r="D64" i="1"/>
  <c r="H64" i="1" s="1"/>
  <c r="C64" i="1"/>
  <c r="D63" i="1"/>
  <c r="H63" i="1" s="1"/>
  <c r="C63" i="1"/>
  <c r="G63" i="1" s="1"/>
  <c r="D62" i="1"/>
  <c r="H62" i="1" s="1"/>
  <c r="C62" i="1"/>
  <c r="D61" i="1"/>
  <c r="H61" i="1" s="1"/>
  <c r="C61" i="1"/>
  <c r="G61" i="1" s="1"/>
  <c r="D60" i="1"/>
  <c r="H60" i="1" s="1"/>
  <c r="C60" i="1"/>
  <c r="D59" i="1"/>
  <c r="H59" i="1" s="1"/>
  <c r="C59" i="1"/>
  <c r="D58" i="1"/>
  <c r="H58" i="1" s="1"/>
  <c r="C58" i="1"/>
  <c r="G58" i="1" s="1"/>
  <c r="D57" i="1"/>
  <c r="H57" i="1" s="1"/>
  <c r="C57" i="1"/>
  <c r="D56" i="1"/>
  <c r="H56" i="1" s="1"/>
  <c r="C56" i="1"/>
  <c r="G56" i="1" s="1"/>
  <c r="D55" i="1"/>
  <c r="H55" i="1" s="1"/>
  <c r="C55" i="1"/>
  <c r="G55" i="1" s="1"/>
  <c r="D54" i="1"/>
  <c r="H54" i="1" s="1"/>
  <c r="C54" i="1"/>
  <c r="D53" i="1"/>
  <c r="H53" i="1" s="1"/>
  <c r="C53" i="1"/>
  <c r="G53" i="1" s="1"/>
  <c r="D52" i="1"/>
  <c r="H52" i="1" s="1"/>
  <c r="C52" i="1"/>
  <c r="D51" i="1"/>
  <c r="H51" i="1" s="1"/>
  <c r="C51" i="1"/>
  <c r="G51" i="1" s="1"/>
  <c r="D50" i="1"/>
  <c r="H50" i="1" s="1"/>
  <c r="C50" i="1"/>
  <c r="D49" i="1"/>
  <c r="H49" i="1" s="1"/>
  <c r="C49" i="1"/>
  <c r="D48" i="1"/>
  <c r="H48" i="1" s="1"/>
  <c r="C48" i="1"/>
  <c r="G48" i="1" s="1"/>
  <c r="D47" i="1"/>
  <c r="H47" i="1" s="1"/>
  <c r="C47" i="1"/>
  <c r="G47" i="1" s="1"/>
  <c r="D46" i="1"/>
  <c r="H46" i="1" s="1"/>
  <c r="C46" i="1"/>
  <c r="C45" i="1"/>
  <c r="D44" i="1"/>
  <c r="H44" i="1" s="1"/>
  <c r="C44" i="1"/>
  <c r="D43" i="1"/>
  <c r="H43" i="1" s="1"/>
  <c r="C43" i="1"/>
  <c r="G43" i="1" s="1"/>
  <c r="D42" i="1"/>
  <c r="H42" i="1" s="1"/>
  <c r="C42" i="1"/>
  <c r="G42" i="1" s="1"/>
  <c r="D41" i="1"/>
  <c r="H41" i="1" s="1"/>
  <c r="C41" i="1"/>
  <c r="D40" i="1"/>
  <c r="H40" i="1" s="1"/>
  <c r="C40" i="1"/>
  <c r="D39" i="1"/>
  <c r="H39" i="1" s="1"/>
  <c r="C39" i="1"/>
  <c r="D38" i="1"/>
  <c r="H38" i="1" s="1"/>
  <c r="C38" i="1"/>
  <c r="D37" i="1"/>
  <c r="H37" i="1" s="1"/>
  <c r="C37" i="1"/>
  <c r="G37" i="1" s="1"/>
  <c r="D36" i="1"/>
  <c r="H36" i="1" s="1"/>
  <c r="C36" i="1"/>
  <c r="D35" i="1"/>
  <c r="H35" i="1" s="1"/>
  <c r="C35" i="1"/>
  <c r="D34" i="1"/>
  <c r="H34" i="1" s="1"/>
  <c r="C34" i="1"/>
  <c r="G34" i="1" s="1"/>
  <c r="D33" i="1"/>
  <c r="H33" i="1" s="1"/>
  <c r="C33" i="1"/>
  <c r="G33" i="1" s="1"/>
  <c r="D32" i="1"/>
  <c r="H32" i="1" s="1"/>
  <c r="C32" i="1"/>
  <c r="D31" i="1"/>
  <c r="H31" i="1" s="1"/>
  <c r="C31" i="1"/>
  <c r="G31" i="1" s="1"/>
  <c r="D30" i="1"/>
  <c r="H30" i="1" s="1"/>
  <c r="C30" i="1"/>
  <c r="D29" i="1"/>
  <c r="H29" i="1" s="1"/>
  <c r="C29" i="1"/>
  <c r="G29" i="1" s="1"/>
  <c r="D28" i="1"/>
  <c r="H28" i="1" s="1"/>
  <c r="C28" i="1"/>
  <c r="D27" i="1"/>
  <c r="H27" i="1" s="1"/>
  <c r="C27" i="1"/>
  <c r="D26" i="1"/>
  <c r="H26" i="1" s="1"/>
  <c r="C26" i="1"/>
  <c r="D25" i="1"/>
  <c r="H25" i="1" s="1"/>
  <c r="C25" i="1"/>
  <c r="D24" i="1"/>
  <c r="H24" i="1" s="1"/>
  <c r="C24" i="1"/>
  <c r="G24" i="1" s="1"/>
  <c r="D23" i="1"/>
  <c r="H23" i="1" s="1"/>
  <c r="C23" i="1"/>
  <c r="G23" i="1" s="1"/>
  <c r="D22" i="1"/>
  <c r="H22" i="1" s="1"/>
  <c r="C22" i="1"/>
  <c r="G22" i="1" s="1"/>
  <c r="D21" i="1"/>
  <c r="H21" i="1" s="1"/>
  <c r="C21" i="1"/>
  <c r="G21" i="1" s="1"/>
  <c r="D20" i="1"/>
  <c r="H20" i="1" s="1"/>
  <c r="C20" i="1"/>
  <c r="G20" i="1" s="1"/>
  <c r="D19" i="1"/>
  <c r="H19" i="1" s="1"/>
  <c r="C19" i="1"/>
  <c r="D18" i="1"/>
  <c r="H18" i="1" s="1"/>
  <c r="C18" i="1"/>
  <c r="D17" i="1"/>
  <c r="H17" i="1" s="1"/>
  <c r="C17" i="1"/>
  <c r="D16" i="1"/>
  <c r="H16" i="1" s="1"/>
  <c r="C16" i="1"/>
  <c r="G16" i="1" s="1"/>
  <c r="D15" i="1"/>
  <c r="H15" i="1" s="1"/>
  <c r="C15" i="1"/>
  <c r="D14" i="1"/>
  <c r="H14" i="1" s="1"/>
  <c r="C14" i="1"/>
  <c r="G14" i="1" s="1"/>
  <c r="D13" i="1"/>
  <c r="H13" i="1" s="1"/>
  <c r="C13" i="1"/>
  <c r="D12" i="1"/>
  <c r="H12" i="1" s="1"/>
  <c r="C12" i="1"/>
  <c r="D11" i="1"/>
  <c r="H11" i="1" s="1"/>
  <c r="C11" i="1"/>
  <c r="D10" i="1"/>
  <c r="H10" i="1" s="1"/>
  <c r="C10" i="1"/>
  <c r="D9" i="1"/>
  <c r="H9" i="1" s="1"/>
  <c r="C9" i="1"/>
  <c r="D8" i="1"/>
  <c r="H8" i="1" s="1"/>
  <c r="C8" i="1"/>
  <c r="D7" i="1"/>
  <c r="H7" i="1" s="1"/>
  <c r="C7" i="1"/>
  <c r="D6" i="1"/>
  <c r="H6" i="1" s="1"/>
  <c r="C6" i="1"/>
  <c r="G6" i="1" s="1"/>
  <c r="D5" i="1"/>
  <c r="H5" i="1" s="1"/>
  <c r="C5" i="1"/>
  <c r="C4" i="1"/>
  <c r="C3" i="1"/>
  <c r="G7" i="1" l="1"/>
  <c r="E311" i="9"/>
  <c r="B311" i="9" s="1"/>
  <c r="E329" i="9"/>
  <c r="B329" i="9" s="1"/>
  <c r="H1306" i="1"/>
  <c r="G641" i="1"/>
  <c r="E335" i="9"/>
  <c r="B335" i="9" s="1"/>
  <c r="H1342" i="1"/>
  <c r="H1340" i="1"/>
  <c r="D251" i="5"/>
  <c r="H1261" i="1"/>
  <c r="H1505" i="1"/>
  <c r="H1536" i="1"/>
  <c r="H1531" i="1"/>
  <c r="H1518" i="1"/>
  <c r="H1519" i="1"/>
  <c r="H1514" i="1"/>
  <c r="H1515" i="1"/>
  <c r="H1503" i="1"/>
  <c r="H1507" i="1"/>
  <c r="H1480" i="1"/>
  <c r="H1426" i="1"/>
  <c r="E31" i="9"/>
  <c r="B31" i="9" s="1"/>
  <c r="B37" i="9"/>
  <c r="E37" i="9"/>
  <c r="H1683" i="1"/>
  <c r="H1635" i="1"/>
  <c r="E36" i="9"/>
  <c r="B36" i="9" s="1"/>
  <c r="E312" i="9"/>
  <c r="B312" i="9" s="1"/>
  <c r="E320" i="9"/>
  <c r="B320" i="9" s="1"/>
  <c r="E322" i="9"/>
  <c r="B322" i="9" s="1"/>
  <c r="E324" i="9"/>
  <c r="B324" i="9" s="1"/>
  <c r="E326" i="9"/>
  <c r="B326" i="9" s="1"/>
  <c r="G1686" i="1"/>
  <c r="H1685" i="1"/>
  <c r="H1681" i="1"/>
  <c r="G1680" i="1"/>
  <c r="G1678" i="1"/>
  <c r="G1674" i="1"/>
  <c r="G1676" i="1"/>
  <c r="H1673" i="1"/>
  <c r="G1672" i="1"/>
  <c r="H1671" i="1"/>
  <c r="H1669" i="1"/>
  <c r="G1670" i="1"/>
  <c r="G1668" i="1"/>
  <c r="H1667" i="1"/>
  <c r="G1666" i="1"/>
  <c r="G1664" i="1"/>
  <c r="H1665" i="1"/>
  <c r="H1663" i="1"/>
  <c r="G1662" i="1"/>
  <c r="H1661" i="1"/>
  <c r="H1659" i="1"/>
  <c r="G1660" i="1"/>
  <c r="H1657" i="1"/>
  <c r="G1654" i="1"/>
  <c r="H1655" i="1"/>
  <c r="H1653" i="1"/>
  <c r="G1652" i="1"/>
  <c r="H1651" i="1"/>
  <c r="H1649" i="1"/>
  <c r="G1650" i="1"/>
  <c r="G1648" i="1"/>
  <c r="H1647" i="1"/>
  <c r="G1646" i="1"/>
  <c r="G1644" i="1"/>
  <c r="H1645" i="1"/>
  <c r="H1643" i="1"/>
  <c r="G1642" i="1"/>
  <c r="H1641" i="1"/>
  <c r="H1639" i="1"/>
  <c r="H1637" i="1"/>
  <c r="G1636" i="1"/>
  <c r="H1634" i="1"/>
  <c r="G1634" i="1"/>
  <c r="D51" i="8"/>
  <c r="C1628" i="1" s="1"/>
  <c r="H1628" i="1" s="1"/>
  <c r="H1633" i="1"/>
  <c r="G1632" i="1"/>
  <c r="H1631" i="1"/>
  <c r="G1628" i="1"/>
  <c r="H1629" i="1"/>
  <c r="G1630" i="1"/>
  <c r="G1620" i="1"/>
  <c r="G1614" i="1"/>
  <c r="D25" i="8"/>
  <c r="C1602" i="1" s="1"/>
  <c r="H1602" i="1" s="1"/>
  <c r="G1612" i="1"/>
  <c r="G1610" i="1"/>
  <c r="G1606" i="1"/>
  <c r="G1604" i="1"/>
  <c r="G1600" i="1"/>
  <c r="D6" i="8"/>
  <c r="C1583" i="1" s="1"/>
  <c r="G1583" i="1" s="1"/>
  <c r="G1596" i="1"/>
  <c r="G1590" i="1"/>
  <c r="G1586" i="1"/>
  <c r="H1534" i="1"/>
  <c r="H1532" i="1"/>
  <c r="H1530" i="1"/>
  <c r="H1529" i="1"/>
  <c r="H1525" i="1"/>
  <c r="H1526" i="1"/>
  <c r="H1528" i="1"/>
  <c r="F129" i="6"/>
  <c r="E114" i="6"/>
  <c r="F114" i="6" s="1"/>
  <c r="F122" i="6"/>
  <c r="F115" i="6"/>
  <c r="F107" i="6"/>
  <c r="H1485" i="1"/>
  <c r="H1486" i="1"/>
  <c r="H1488" i="1"/>
  <c r="F89" i="6"/>
  <c r="H1483" i="1"/>
  <c r="H1482" i="1"/>
  <c r="H1478" i="1"/>
  <c r="H1481" i="1"/>
  <c r="F82" i="6"/>
  <c r="F75" i="6"/>
  <c r="H1456" i="1"/>
  <c r="E35" i="6"/>
  <c r="D1431" i="1" s="1"/>
  <c r="F54" i="6"/>
  <c r="I28" i="3"/>
  <c r="H1428" i="1"/>
  <c r="H1424" i="1"/>
  <c r="H1427" i="1"/>
  <c r="F28" i="6"/>
  <c r="H1388" i="1"/>
  <c r="H1372" i="1"/>
  <c r="H1368" i="1"/>
  <c r="H1358" i="1"/>
  <c r="H1354" i="1"/>
  <c r="H1352" i="1"/>
  <c r="H1349" i="1"/>
  <c r="H1348" i="1"/>
  <c r="H1338" i="1"/>
  <c r="H1336" i="1"/>
  <c r="H1335" i="1"/>
  <c r="H1334" i="1"/>
  <c r="H1333" i="1"/>
  <c r="H1332" i="1"/>
  <c r="H1331" i="1"/>
  <c r="H1329" i="1"/>
  <c r="H1328" i="1"/>
  <c r="H1327" i="1"/>
  <c r="H1324" i="1"/>
  <c r="H1318" i="1"/>
  <c r="H1310" i="1"/>
  <c r="F297" i="5"/>
  <c r="H1299" i="1"/>
  <c r="H1298" i="1"/>
  <c r="H1295" i="1"/>
  <c r="H1297" i="1"/>
  <c r="H1293" i="1"/>
  <c r="H1292" i="1"/>
  <c r="H1288" i="1"/>
  <c r="H1287" i="1"/>
  <c r="H1286" i="1"/>
  <c r="H1278" i="1"/>
  <c r="H1281" i="1"/>
  <c r="H1284" i="1"/>
  <c r="F260" i="5"/>
  <c r="H1264" i="1"/>
  <c r="H1265" i="1"/>
  <c r="H1259" i="1"/>
  <c r="H1260" i="1"/>
  <c r="H1262" i="1"/>
  <c r="F255" i="5"/>
  <c r="E251" i="5"/>
  <c r="H1254" i="1"/>
  <c r="H1252" i="1"/>
  <c r="H1253" i="1"/>
  <c r="H1250" i="1"/>
  <c r="H1249" i="1"/>
  <c r="H1248" i="1"/>
  <c r="H1223" i="1"/>
  <c r="H1241" i="1"/>
  <c r="H1246" i="1"/>
  <c r="H1231" i="1"/>
  <c r="G1190" i="1"/>
  <c r="G1182" i="1"/>
  <c r="F181" i="5"/>
  <c r="G1176" i="1"/>
  <c r="F165" i="5"/>
  <c r="G1170" i="1"/>
  <c r="G1169" i="1"/>
  <c r="G1167" i="1"/>
  <c r="G1164" i="1"/>
  <c r="G1163" i="1"/>
  <c r="G1161" i="1"/>
  <c r="G1159" i="1"/>
  <c r="G1157" i="1"/>
  <c r="G1155" i="1"/>
  <c r="G1156" i="1"/>
  <c r="G1154" i="1"/>
  <c r="G1153" i="1"/>
  <c r="G1151" i="1"/>
  <c r="G1148" i="1"/>
  <c r="G1149" i="1"/>
  <c r="G1144" i="1"/>
  <c r="G1143" i="1"/>
  <c r="F136" i="5"/>
  <c r="G1140" i="1"/>
  <c r="G1141" i="1"/>
  <c r="G1139" i="1"/>
  <c r="G1137" i="1"/>
  <c r="G1136" i="1"/>
  <c r="G1135" i="1"/>
  <c r="G1134" i="1"/>
  <c r="G1132" i="1"/>
  <c r="G1131" i="1"/>
  <c r="G1129" i="1"/>
  <c r="G1128" i="1"/>
  <c r="G1127" i="1"/>
  <c r="G1124" i="1"/>
  <c r="G1125" i="1"/>
  <c r="G1123" i="1"/>
  <c r="G1114" i="1"/>
  <c r="H314" i="9"/>
  <c r="G1112" i="1"/>
  <c r="G1113" i="1"/>
  <c r="G1111" i="1"/>
  <c r="E314" i="9"/>
  <c r="B314" i="9" s="1"/>
  <c r="G1096" i="1"/>
  <c r="G1094" i="1"/>
  <c r="G1090" i="1"/>
  <c r="G1087" i="1"/>
  <c r="F82" i="5"/>
  <c r="G1086" i="1"/>
  <c r="G1085" i="1"/>
  <c r="G1084" i="1"/>
  <c r="G1083" i="1"/>
  <c r="G1081" i="1"/>
  <c r="G1082" i="1"/>
  <c r="G1075" i="1"/>
  <c r="G1076" i="1"/>
  <c r="G1077" i="1"/>
  <c r="G1072" i="1"/>
  <c r="G1071" i="1"/>
  <c r="G1070" i="1"/>
  <c r="G1068" i="1"/>
  <c r="G1067" i="1"/>
  <c r="F56" i="5"/>
  <c r="G1063" i="1"/>
  <c r="G1061" i="1"/>
  <c r="G1057" i="1"/>
  <c r="G1056" i="1"/>
  <c r="G1055" i="1"/>
  <c r="G1054" i="1"/>
  <c r="G1053" i="1"/>
  <c r="G1052" i="1"/>
  <c r="F45" i="5"/>
  <c r="G1050" i="1"/>
  <c r="G1051" i="1"/>
  <c r="F41" i="5"/>
  <c r="G1046" i="1"/>
  <c r="G1042" i="1"/>
  <c r="G1040" i="1"/>
  <c r="G1039" i="1"/>
  <c r="G1037" i="1"/>
  <c r="E12" i="5"/>
  <c r="D1017" i="1" s="1"/>
  <c r="H1017" i="1" s="1"/>
  <c r="F29" i="5"/>
  <c r="G1034" i="1"/>
  <c r="G1036" i="1"/>
  <c r="G1033" i="1"/>
  <c r="G1032" i="1"/>
  <c r="G1031" i="1"/>
  <c r="G1030" i="1"/>
  <c r="G1029" i="1"/>
  <c r="G1028" i="1"/>
  <c r="G1027" i="1"/>
  <c r="G1026" i="1"/>
  <c r="E7" i="5"/>
  <c r="D1012" i="1" s="1"/>
  <c r="G1024" i="1"/>
  <c r="G1025" i="1"/>
  <c r="F19" i="5"/>
  <c r="G1022" i="1"/>
  <c r="G1020" i="1"/>
  <c r="G1017" i="1"/>
  <c r="G1018" i="1"/>
  <c r="G1016" i="1"/>
  <c r="G1015" i="1"/>
  <c r="F8" i="5"/>
  <c r="G1013" i="1"/>
  <c r="G1014" i="1"/>
  <c r="G1009" i="1"/>
  <c r="G1007" i="1"/>
  <c r="G1006" i="1"/>
  <c r="G1005" i="1"/>
  <c r="G1002" i="1"/>
  <c r="G1001" i="1"/>
  <c r="G999" i="1"/>
  <c r="G997" i="1"/>
  <c r="G995" i="1"/>
  <c r="G991" i="1"/>
  <c r="G990" i="1"/>
  <c r="G987" i="1"/>
  <c r="G975" i="1"/>
  <c r="G969" i="1"/>
  <c r="G967" i="1"/>
  <c r="G963" i="1"/>
  <c r="G960" i="1"/>
  <c r="G959" i="1"/>
  <c r="G951" i="1"/>
  <c r="G950" i="1"/>
  <c r="G947" i="1"/>
  <c r="G945" i="1"/>
  <c r="G944" i="1"/>
  <c r="G943" i="1"/>
  <c r="G939" i="1"/>
  <c r="G937" i="1"/>
  <c r="G935" i="1"/>
  <c r="F271" i="9"/>
  <c r="B271" i="9" s="1"/>
  <c r="G934" i="1"/>
  <c r="G933" i="1"/>
  <c r="G932" i="1"/>
  <c r="G931" i="1"/>
  <c r="G929" i="1"/>
  <c r="G928" i="1"/>
  <c r="G927" i="1"/>
  <c r="G925" i="1"/>
  <c r="G921" i="1"/>
  <c r="G920" i="1"/>
  <c r="G912" i="1"/>
  <c r="G911" i="1"/>
  <c r="G910" i="1"/>
  <c r="G909" i="1"/>
  <c r="G905" i="1"/>
  <c r="G899" i="1"/>
  <c r="F259" i="9"/>
  <c r="G889" i="1"/>
  <c r="G887" i="1"/>
  <c r="G885" i="1"/>
  <c r="G884" i="1"/>
  <c r="G883" i="1"/>
  <c r="G882" i="1"/>
  <c r="G877" i="1"/>
  <c r="G876" i="1"/>
  <c r="G875" i="1"/>
  <c r="G873" i="1"/>
  <c r="G871" i="1"/>
  <c r="G869" i="1"/>
  <c r="G868" i="1"/>
  <c r="G867" i="1"/>
  <c r="G865" i="1"/>
  <c r="G861" i="1"/>
  <c r="G857" i="1"/>
  <c r="G856" i="1"/>
  <c r="G855" i="1"/>
  <c r="G854" i="1"/>
  <c r="F247" i="9"/>
  <c r="G841" i="1"/>
  <c r="G839" i="1"/>
  <c r="G837" i="1"/>
  <c r="G836" i="1"/>
  <c r="G835" i="1"/>
  <c r="G830" i="1"/>
  <c r="G829" i="1"/>
  <c r="G824" i="1"/>
  <c r="G823" i="1"/>
  <c r="G821" i="1"/>
  <c r="G817" i="1"/>
  <c r="G815" i="1"/>
  <c r="G814" i="1"/>
  <c r="G813" i="1"/>
  <c r="G811" i="1"/>
  <c r="G810" i="1"/>
  <c r="G809" i="1"/>
  <c r="G807" i="1"/>
  <c r="G805" i="1"/>
  <c r="G803" i="1"/>
  <c r="G802" i="1"/>
  <c r="G801" i="1"/>
  <c r="G798" i="1"/>
  <c r="G797" i="1"/>
  <c r="G795" i="1"/>
  <c r="G789" i="1"/>
  <c r="G788" i="1"/>
  <c r="G787" i="1"/>
  <c r="G783" i="1"/>
  <c r="G779" i="1"/>
  <c r="G777" i="1"/>
  <c r="G775" i="1"/>
  <c r="G762" i="1"/>
  <c r="G761" i="1"/>
  <c r="G759" i="1"/>
  <c r="G757" i="1"/>
  <c r="G753" i="1"/>
  <c r="G751" i="1"/>
  <c r="G749" i="1"/>
  <c r="G748" i="1"/>
  <c r="G743" i="1"/>
  <c r="G742" i="1"/>
  <c r="F241" i="9"/>
  <c r="G730" i="1"/>
  <c r="G727" i="1"/>
  <c r="G723" i="1"/>
  <c r="G721" i="1"/>
  <c r="G717" i="1"/>
  <c r="G715" i="1"/>
  <c r="G691" i="1"/>
  <c r="G687" i="1"/>
  <c r="G679" i="1"/>
  <c r="G671" i="1"/>
  <c r="G667" i="1"/>
  <c r="G659" i="1"/>
  <c r="G655" i="1"/>
  <c r="G647" i="1"/>
  <c r="F656" i="4"/>
  <c r="G645" i="1"/>
  <c r="G635" i="1"/>
  <c r="G627" i="1"/>
  <c r="G623" i="1"/>
  <c r="G615" i="1"/>
  <c r="G619" i="1"/>
  <c r="F621" i="4"/>
  <c r="F290" i="9"/>
  <c r="G609" i="1"/>
  <c r="F288" i="9"/>
  <c r="G603" i="1"/>
  <c r="F286" i="9"/>
  <c r="G601" i="1"/>
  <c r="F284" i="9"/>
  <c r="F283" i="9"/>
  <c r="B283" i="9" s="1"/>
  <c r="G597" i="1"/>
  <c r="B281" i="9"/>
  <c r="F281" i="9"/>
  <c r="G591" i="1"/>
  <c r="F597" i="4"/>
  <c r="F279" i="9"/>
  <c r="B279" i="9" s="1"/>
  <c r="G569" i="1"/>
  <c r="G565" i="1"/>
  <c r="E535" i="4"/>
  <c r="D529" i="1" s="1"/>
  <c r="H529" i="1" s="1"/>
  <c r="G551" i="1"/>
  <c r="G547" i="1"/>
  <c r="F277" i="9"/>
  <c r="B277" i="9" s="1"/>
  <c r="F275" i="9"/>
  <c r="B275" i="9" s="1"/>
  <c r="G543" i="1"/>
  <c r="G541" i="1"/>
  <c r="F273" i="9"/>
  <c r="B273" i="9" s="1"/>
  <c r="G531" i="1"/>
  <c r="G526" i="1"/>
  <c r="G524" i="1"/>
  <c r="G521" i="1"/>
  <c r="G516" i="1"/>
  <c r="G517" i="1"/>
  <c r="G519" i="1"/>
  <c r="G515" i="1"/>
  <c r="G513" i="1"/>
  <c r="G512" i="1"/>
  <c r="G508" i="1"/>
  <c r="G510" i="1"/>
  <c r="G503" i="1"/>
  <c r="G506" i="1"/>
  <c r="F269" i="9"/>
  <c r="B269" i="9" s="1"/>
  <c r="F267" i="9"/>
  <c r="B267" i="9" s="1"/>
  <c r="G496" i="1"/>
  <c r="G502" i="1"/>
  <c r="F265" i="9"/>
  <c r="B265" i="9" s="1"/>
  <c r="G500" i="1"/>
  <c r="G499" i="1"/>
  <c r="F263" i="9"/>
  <c r="B263" i="9" s="1"/>
  <c r="G497" i="1"/>
  <c r="G495" i="1"/>
  <c r="G491" i="1"/>
  <c r="G494" i="1"/>
  <c r="F261" i="9"/>
  <c r="B261" i="9" s="1"/>
  <c r="G485" i="1"/>
  <c r="G486" i="1"/>
  <c r="G490" i="1"/>
  <c r="B259" i="9"/>
  <c r="F257" i="9"/>
  <c r="B257" i="9" s="1"/>
  <c r="G483" i="1"/>
  <c r="G479" i="1"/>
  <c r="G481" i="1"/>
  <c r="G480" i="1"/>
  <c r="G473" i="1"/>
  <c r="G478" i="1"/>
  <c r="G477" i="1"/>
  <c r="G475" i="1"/>
  <c r="G472" i="1"/>
  <c r="F255" i="9"/>
  <c r="B255" i="9" s="1"/>
  <c r="G460" i="1"/>
  <c r="G467" i="1"/>
  <c r="G469" i="1"/>
  <c r="G466" i="1"/>
  <c r="G461" i="1"/>
  <c r="G463" i="1"/>
  <c r="E430" i="4"/>
  <c r="G459" i="1"/>
  <c r="G444" i="1"/>
  <c r="G443" i="1"/>
  <c r="G439" i="1"/>
  <c r="G442" i="1"/>
  <c r="G441" i="1"/>
  <c r="B253" i="9"/>
  <c r="F251" i="9"/>
  <c r="B251" i="9" s="1"/>
  <c r="F249" i="9"/>
  <c r="B249" i="9" s="1"/>
  <c r="G430" i="1"/>
  <c r="G429" i="1"/>
  <c r="G425" i="1"/>
  <c r="G426" i="1"/>
  <c r="G428" i="1"/>
  <c r="G427" i="1"/>
  <c r="F428" i="4"/>
  <c r="G416" i="1"/>
  <c r="G421" i="1"/>
  <c r="G407" i="1"/>
  <c r="G409" i="1"/>
  <c r="F412" i="4"/>
  <c r="G408" i="1"/>
  <c r="G406" i="1"/>
  <c r="G404" i="1"/>
  <c r="G403" i="1"/>
  <c r="G400" i="1"/>
  <c r="G396" i="1"/>
  <c r="G398" i="1"/>
  <c r="G397" i="1"/>
  <c r="G393" i="1"/>
  <c r="G395" i="1"/>
  <c r="F398" i="4"/>
  <c r="G394" i="1"/>
  <c r="G391" i="1"/>
  <c r="G385" i="1"/>
  <c r="G382" i="1"/>
  <c r="G380" i="1"/>
  <c r="G378" i="1"/>
  <c r="G374" i="1"/>
  <c r="G376" i="1"/>
  <c r="F379" i="4"/>
  <c r="G375" i="1"/>
  <c r="G373" i="1"/>
  <c r="G372" i="1"/>
  <c r="G368" i="1"/>
  <c r="G369" i="1"/>
  <c r="G371" i="1"/>
  <c r="F374" i="4"/>
  <c r="G370" i="1"/>
  <c r="G367" i="1"/>
  <c r="G365" i="1"/>
  <c r="E361" i="4"/>
  <c r="G363" i="1"/>
  <c r="G360" i="1"/>
  <c r="G351" i="1"/>
  <c r="G348" i="1"/>
  <c r="G346" i="1"/>
  <c r="G343" i="1"/>
  <c r="G342" i="1"/>
  <c r="G340" i="1"/>
  <c r="G339" i="1"/>
  <c r="G338" i="1"/>
  <c r="G333" i="1"/>
  <c r="G330" i="1"/>
  <c r="G316" i="1"/>
  <c r="G322" i="1"/>
  <c r="G329" i="1"/>
  <c r="G327" i="1"/>
  <c r="G326" i="1"/>
  <c r="G324" i="1"/>
  <c r="G319" i="1"/>
  <c r="G315" i="1"/>
  <c r="G313" i="1"/>
  <c r="E309" i="4"/>
  <c r="G309" i="1"/>
  <c r="G310" i="1"/>
  <c r="G308" i="1"/>
  <c r="G307" i="1"/>
  <c r="G305" i="1"/>
  <c r="G300" i="1"/>
  <c r="G423" i="1"/>
  <c r="G422" i="1"/>
  <c r="F647" i="4"/>
  <c r="G298" i="1"/>
  <c r="E648" i="4"/>
  <c r="D642" i="1" s="1"/>
  <c r="H642" i="1" s="1"/>
  <c r="G292" i="1"/>
  <c r="G291" i="1"/>
  <c r="G293" i="1"/>
  <c r="G294" i="1"/>
  <c r="G290" i="1"/>
  <c r="G285" i="1"/>
  <c r="G286" i="1"/>
  <c r="G284" i="1"/>
  <c r="G281" i="1"/>
  <c r="F283" i="4"/>
  <c r="G279" i="1"/>
  <c r="G280" i="1"/>
  <c r="G278" i="1"/>
  <c r="G274" i="1"/>
  <c r="G276" i="1"/>
  <c r="F278" i="4"/>
  <c r="G269" i="1"/>
  <c r="G270" i="1"/>
  <c r="G273" i="1"/>
  <c r="F273" i="4"/>
  <c r="B247" i="9"/>
  <c r="G267" i="1"/>
  <c r="E262" i="4"/>
  <c r="D258" i="1" s="1"/>
  <c r="H258" i="1" s="1"/>
  <c r="F269" i="4"/>
  <c r="G265" i="1"/>
  <c r="G264" i="1"/>
  <c r="G262" i="1"/>
  <c r="G261" i="1"/>
  <c r="G258" i="1"/>
  <c r="G259" i="1"/>
  <c r="G260" i="1"/>
  <c r="G257" i="1"/>
  <c r="G253" i="1"/>
  <c r="E230" i="4"/>
  <c r="D226" i="1" s="1"/>
  <c r="G250" i="1"/>
  <c r="G246" i="1"/>
  <c r="G244" i="1"/>
  <c r="F246" i="4"/>
  <c r="G242" i="1"/>
  <c r="G238" i="1"/>
  <c r="G233" i="1"/>
  <c r="G232" i="1"/>
  <c r="G230" i="1"/>
  <c r="G227" i="1"/>
  <c r="G228" i="1"/>
  <c r="G225" i="1"/>
  <c r="G221" i="1"/>
  <c r="G220" i="1"/>
  <c r="G218" i="1"/>
  <c r="E221" i="4"/>
  <c r="D217" i="1" s="1"/>
  <c r="H217" i="1" s="1"/>
  <c r="G216" i="1"/>
  <c r="G215" i="1"/>
  <c r="G214" i="1"/>
  <c r="E202" i="4"/>
  <c r="D198" i="1" s="1"/>
  <c r="H198" i="1" s="1"/>
  <c r="F216" i="4"/>
  <c r="G212" i="1"/>
  <c r="G211" i="1"/>
  <c r="G210" i="1"/>
  <c r="F245" i="9"/>
  <c r="B245" i="9" s="1"/>
  <c r="G209" i="1"/>
  <c r="G208" i="1"/>
  <c r="G207" i="1"/>
  <c r="G204" i="1"/>
  <c r="G206" i="1"/>
  <c r="G199" i="1"/>
  <c r="G197" i="1"/>
  <c r="B243" i="9"/>
  <c r="G193" i="1"/>
  <c r="B241" i="9"/>
  <c r="G190" i="1"/>
  <c r="G188" i="1"/>
  <c r="G185" i="1"/>
  <c r="G183" i="1"/>
  <c r="G182" i="1"/>
  <c r="F239" i="9"/>
  <c r="B239" i="9" s="1"/>
  <c r="G178" i="1"/>
  <c r="E164" i="4"/>
  <c r="D160" i="1" s="1"/>
  <c r="H160" i="1" s="1"/>
  <c r="F178" i="4"/>
  <c r="G177" i="1"/>
  <c r="G174" i="1"/>
  <c r="G176" i="1"/>
  <c r="G173" i="1"/>
  <c r="G172" i="1"/>
  <c r="G171" i="1"/>
  <c r="F170" i="4"/>
  <c r="G166" i="1"/>
  <c r="G167" i="1"/>
  <c r="G165" i="1"/>
  <c r="G163" i="1"/>
  <c r="G161" i="1"/>
  <c r="F160" i="4"/>
  <c r="G156" i="1"/>
  <c r="G157" i="1"/>
  <c r="F237" i="9"/>
  <c r="B237" i="9" s="1"/>
  <c r="G149" i="1"/>
  <c r="G150" i="1"/>
  <c r="G145" i="1"/>
  <c r="G144" i="1"/>
  <c r="G143" i="1"/>
  <c r="G136" i="1"/>
  <c r="G137" i="1"/>
  <c r="G135" i="1"/>
  <c r="G133" i="1"/>
  <c r="G130" i="1"/>
  <c r="G131" i="1"/>
  <c r="G125" i="1"/>
  <c r="G124" i="1"/>
  <c r="G121" i="1"/>
  <c r="G122" i="1"/>
  <c r="G120" i="1"/>
  <c r="G119" i="1"/>
  <c r="G116" i="1"/>
  <c r="G115" i="1"/>
  <c r="G112" i="1"/>
  <c r="F112" i="4"/>
  <c r="G111" i="1"/>
  <c r="G110" i="1"/>
  <c r="G108" i="1"/>
  <c r="F235" i="9"/>
  <c r="B235" i="9" s="1"/>
  <c r="G106" i="1"/>
  <c r="G105" i="1"/>
  <c r="G102" i="1"/>
  <c r="G103" i="1"/>
  <c r="G104" i="1"/>
  <c r="G101" i="1"/>
  <c r="G100" i="1"/>
  <c r="G99" i="1"/>
  <c r="G98" i="1"/>
  <c r="G97" i="1"/>
  <c r="G96" i="1"/>
  <c r="G94" i="1"/>
  <c r="G95" i="1"/>
  <c r="G92" i="1"/>
  <c r="F233" i="9"/>
  <c r="B233" i="9" s="1"/>
  <c r="G87" i="1"/>
  <c r="G86" i="1"/>
  <c r="F231" i="9"/>
  <c r="B231" i="9" s="1"/>
  <c r="G84" i="1"/>
  <c r="G83" i="1"/>
  <c r="G82" i="1"/>
  <c r="F83" i="4"/>
  <c r="G81" i="1"/>
  <c r="G79" i="1"/>
  <c r="G80" i="1"/>
  <c r="G73" i="1"/>
  <c r="F74" i="4"/>
  <c r="G70" i="1"/>
  <c r="G69" i="1"/>
  <c r="G67" i="1"/>
  <c r="G64" i="1"/>
  <c r="G62" i="1"/>
  <c r="G60" i="1"/>
  <c r="G59" i="1"/>
  <c r="F61" i="4"/>
  <c r="G57" i="1"/>
  <c r="G54" i="1"/>
  <c r="F58" i="4"/>
  <c r="G52" i="1"/>
  <c r="G49" i="1"/>
  <c r="G50" i="1"/>
  <c r="G46" i="1"/>
  <c r="E49" i="4"/>
  <c r="D45" i="1" s="1"/>
  <c r="H45" i="1" s="1"/>
  <c r="G44" i="1"/>
  <c r="G39" i="1"/>
  <c r="G40" i="1"/>
  <c r="G41" i="1"/>
  <c r="G38" i="1"/>
  <c r="F39" i="4"/>
  <c r="G35" i="1"/>
  <c r="G36" i="1"/>
  <c r="G32" i="1"/>
  <c r="G30" i="1"/>
  <c r="G28" i="1"/>
  <c r="G27" i="1"/>
  <c r="G25" i="1"/>
  <c r="G26" i="1"/>
  <c r="F23" i="4"/>
  <c r="G19" i="1"/>
  <c r="F229" i="9"/>
  <c r="B229" i="9" s="1"/>
  <c r="G18" i="1"/>
  <c r="G17" i="1"/>
  <c r="G15" i="1"/>
  <c r="G13" i="1"/>
  <c r="G12" i="1"/>
  <c r="G11" i="1"/>
  <c r="G10" i="1"/>
  <c r="G9" i="1"/>
  <c r="G8" i="1"/>
  <c r="E7" i="4"/>
  <c r="D3" i="1" s="1"/>
  <c r="H3" i="1" s="1"/>
  <c r="G4" i="1"/>
  <c r="G5"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2" i="1"/>
  <c r="H403" i="1"/>
  <c r="H404" i="1"/>
  <c r="H405" i="1"/>
  <c r="H406" i="1"/>
  <c r="H407" i="1"/>
  <c r="H408" i="1"/>
  <c r="H409" i="1"/>
  <c r="H410" i="1"/>
  <c r="H411" i="1"/>
  <c r="H414" i="1"/>
  <c r="H415" i="1"/>
  <c r="H416" i="1"/>
  <c r="H421" i="1"/>
  <c r="H422" i="1"/>
  <c r="H423"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2"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1171" i="1"/>
  <c r="H1171" i="1"/>
  <c r="G1173" i="1"/>
  <c r="G1175" i="1"/>
  <c r="G1177" i="1"/>
  <c r="G1179" i="1"/>
  <c r="G1183" i="1"/>
  <c r="G1185" i="1"/>
  <c r="G1187" i="1"/>
  <c r="G1189" i="1"/>
  <c r="G1191" i="1"/>
  <c r="G1193" i="1"/>
  <c r="G1195"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5" i="1"/>
  <c r="G1427" i="1"/>
  <c r="G1429"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9" i="1"/>
  <c r="J1541" i="1"/>
  <c r="H1541" i="1"/>
  <c r="G1541" i="1"/>
  <c r="I1541" i="1" s="1"/>
  <c r="J1542" i="1"/>
  <c r="H1542" i="1"/>
  <c r="G1542" i="1"/>
  <c r="J1543" i="1"/>
  <c r="H1543" i="1"/>
  <c r="G1543" i="1"/>
  <c r="I1543" i="1" s="1"/>
  <c r="J1544" i="1"/>
  <c r="H1544" i="1"/>
  <c r="G1544" i="1"/>
  <c r="J1545" i="1"/>
  <c r="H1545" i="1"/>
  <c r="G1545" i="1"/>
  <c r="I1545" i="1" s="1"/>
  <c r="J1546" i="1"/>
  <c r="H1546" i="1"/>
  <c r="G1546" i="1"/>
  <c r="G1547" i="1"/>
  <c r="J1564" i="1"/>
  <c r="J1565" i="1"/>
  <c r="J1566" i="1"/>
  <c r="J1567" i="1"/>
  <c r="J1568" i="1"/>
  <c r="J1569" i="1"/>
  <c r="J1570" i="1"/>
  <c r="J1573" i="1"/>
  <c r="J1574" i="1"/>
  <c r="J1575" i="1"/>
  <c r="J1576" i="1"/>
  <c r="H1401"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38" i="1"/>
  <c r="G1540" i="1"/>
  <c r="J1547" i="1"/>
  <c r="G1556" i="1"/>
  <c r="G1564" i="1"/>
  <c r="I1564" i="1" s="1"/>
  <c r="G1565" i="1"/>
  <c r="I1565" i="1" s="1"/>
  <c r="G1566" i="1"/>
  <c r="I1566" i="1" s="1"/>
  <c r="G1567" i="1"/>
  <c r="I1567" i="1" s="1"/>
  <c r="G1568" i="1"/>
  <c r="I1568" i="1" s="1"/>
  <c r="G1569" i="1"/>
  <c r="I1569" i="1" s="1"/>
  <c r="G1570" i="1"/>
  <c r="I1570" i="1" s="1"/>
  <c r="G1571" i="1"/>
  <c r="G1573" i="1"/>
  <c r="I1573" i="1" s="1"/>
  <c r="G1574" i="1"/>
  <c r="I1574" i="1" s="1"/>
  <c r="G1575" i="1"/>
  <c r="I1575" i="1" s="1"/>
  <c r="G1576" i="1"/>
  <c r="I1576" i="1" s="1"/>
  <c r="G1577" i="1"/>
  <c r="H1583" i="1"/>
  <c r="H1585" i="1"/>
  <c r="H1587" i="1"/>
  <c r="H1589" i="1"/>
  <c r="H1591" i="1"/>
  <c r="H1593" i="1"/>
  <c r="H1595" i="1"/>
  <c r="H1597" i="1"/>
  <c r="H1599" i="1"/>
  <c r="H1601" i="1"/>
  <c r="H1603" i="1"/>
  <c r="H1605" i="1"/>
  <c r="H1607" i="1"/>
  <c r="H1609" i="1"/>
  <c r="H1611" i="1"/>
  <c r="H1613" i="1"/>
  <c r="H1615" i="1"/>
  <c r="H1617" i="1"/>
  <c r="H1619" i="1"/>
  <c r="F8" i="4"/>
  <c r="F44" i="4"/>
  <c r="F49" i="4"/>
  <c r="F50" i="4"/>
  <c r="F194" i="4"/>
  <c r="F222" i="4"/>
  <c r="D418" i="4"/>
  <c r="I22" i="3"/>
  <c r="G338" i="9"/>
  <c r="E338" i="9" s="1"/>
  <c r="B338" i="9" s="1"/>
  <c r="F203" i="5"/>
  <c r="G339" i="9"/>
  <c r="E339" i="9" s="1"/>
  <c r="B339" i="9" s="1"/>
  <c r="F219" i="5"/>
  <c r="H1582" i="1"/>
  <c r="D6" i="4"/>
  <c r="E82" i="4"/>
  <c r="D78" i="1" s="1"/>
  <c r="H78" i="1" s="1"/>
  <c r="F91" i="4"/>
  <c r="F125" i="4"/>
  <c r="F126" i="4"/>
  <c r="H24" i="9"/>
  <c r="G24" i="9"/>
  <c r="F153" i="4"/>
  <c r="F154" i="4"/>
  <c r="F165" i="4"/>
  <c r="D230" i="4"/>
  <c r="D417" i="4"/>
  <c r="F431" i="4"/>
  <c r="D430" i="4"/>
  <c r="F12" i="5"/>
  <c r="D7" i="5"/>
  <c r="F70" i="5"/>
  <c r="H336" i="9"/>
  <c r="E336" i="9" s="1"/>
  <c r="B336" i="9" s="1"/>
  <c r="E177" i="5"/>
  <c r="D141" i="6"/>
  <c r="F5" i="6"/>
  <c r="D45" i="8"/>
  <c r="F274" i="4"/>
  <c r="F309" i="4"/>
  <c r="F355" i="4"/>
  <c r="F361" i="4"/>
  <c r="F407" i="4"/>
  <c r="F427" i="4"/>
  <c r="F432" i="4"/>
  <c r="F480" i="4"/>
  <c r="F492" i="4"/>
  <c r="F536" i="4"/>
  <c r="F572" i="4"/>
  <c r="F598" i="4"/>
  <c r="F630" i="4"/>
  <c r="F13" i="5"/>
  <c r="F71" i="5"/>
  <c r="F89" i="5"/>
  <c r="H316" i="9"/>
  <c r="H315" i="9"/>
  <c r="F178" i="5"/>
  <c r="F204" i="5"/>
  <c r="F220" i="5"/>
  <c r="F252" i="5"/>
  <c r="F256" i="5"/>
  <c r="F6" i="6"/>
  <c r="F36" i="6"/>
  <c r="F90" i="6"/>
  <c r="F130" i="6"/>
  <c r="B346" i="9"/>
  <c r="E345" i="9"/>
  <c r="I10" i="3" s="1"/>
  <c r="D44" i="8"/>
  <c r="G343" i="9" s="1"/>
  <c r="E343" i="9" s="1"/>
  <c r="I10" i="9"/>
  <c r="F426" i="4"/>
  <c r="E156" i="9"/>
  <c r="B156" i="9" s="1"/>
  <c r="F607" i="4"/>
  <c r="D88" i="5"/>
  <c r="E147" i="5"/>
  <c r="D1152" i="1" s="1"/>
  <c r="H1152" i="1" s="1"/>
  <c r="G315" i="9"/>
  <c r="G316" i="9"/>
  <c r="F150" i="5"/>
  <c r="D177" i="5"/>
  <c r="E337" i="9"/>
  <c r="B337" i="9" s="1"/>
  <c r="F197" i="5"/>
  <c r="H310" i="9"/>
  <c r="G309" i="9"/>
  <c r="H308" i="9"/>
  <c r="E308" i="9" s="1"/>
  <c r="B308" i="9" s="1"/>
  <c r="G302" i="9"/>
  <c r="E302" i="9" s="1"/>
  <c r="B302" i="9" s="1"/>
  <c r="G301" i="9"/>
  <c r="E301" i="9" s="1"/>
  <c r="B301" i="9" s="1"/>
  <c r="G300" i="9"/>
  <c r="E300" i="9" s="1"/>
  <c r="B300" i="9" s="1"/>
  <c r="G310" i="9"/>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5" i="9"/>
  <c r="E175" i="9" s="1"/>
  <c r="B175" i="9" s="1"/>
  <c r="G176" i="9"/>
  <c r="E176" i="9" s="1"/>
  <c r="B176" i="9" s="1"/>
  <c r="G174" i="9"/>
  <c r="E174" i="9" s="1"/>
  <c r="B174" i="9" s="1"/>
  <c r="B284" i="9"/>
  <c r="B286" i="9"/>
  <c r="B288" i="9"/>
  <c r="B290" i="9"/>
  <c r="B292" i="9"/>
  <c r="F7" i="4" l="1"/>
  <c r="H25" i="3"/>
  <c r="C1255" i="1"/>
  <c r="G1602" i="1"/>
  <c r="I30" i="3"/>
  <c r="D1510" i="1"/>
  <c r="F35" i="6"/>
  <c r="H1431" i="1"/>
  <c r="G1431" i="1"/>
  <c r="E141" i="6"/>
  <c r="I31" i="3" s="1"/>
  <c r="E310" i="9"/>
  <c r="B310" i="9" s="1"/>
  <c r="I25" i="3"/>
  <c r="D1255" i="1"/>
  <c r="F251" i="5"/>
  <c r="E315" i="9"/>
  <c r="B315" i="9" s="1"/>
  <c r="F147" i="5"/>
  <c r="E640" i="4"/>
  <c r="D634" i="1" s="1"/>
  <c r="G529" i="1"/>
  <c r="F535" i="4"/>
  <c r="E639" i="4"/>
  <c r="D633" i="1" s="1"/>
  <c r="D424" i="1"/>
  <c r="E360" i="4"/>
  <c r="D356" i="1"/>
  <c r="E308" i="4"/>
  <c r="D304" i="1"/>
  <c r="F262" i="4"/>
  <c r="G217" i="1"/>
  <c r="G198" i="1"/>
  <c r="F202" i="4"/>
  <c r="E152" i="4"/>
  <c r="I18" i="3" s="1"/>
  <c r="F164" i="4"/>
  <c r="G160" i="1"/>
  <c r="G45" i="1"/>
  <c r="G3" i="1"/>
  <c r="E180" i="9"/>
  <c r="B180" i="9" s="1"/>
  <c r="B343" i="9"/>
  <c r="I40" i="3"/>
  <c r="C1622" i="1"/>
  <c r="E176" i="5"/>
  <c r="D1180" i="1" s="1"/>
  <c r="I24" i="3"/>
  <c r="D1181" i="1"/>
  <c r="F7" i="5"/>
  <c r="H22" i="3"/>
  <c r="C1012" i="1"/>
  <c r="D639" i="4"/>
  <c r="F430" i="4"/>
  <c r="C424" i="1"/>
  <c r="C413" i="1"/>
  <c r="E6" i="4"/>
  <c r="F6" i="4" s="1"/>
  <c r="G1152" i="1"/>
  <c r="F228" i="9"/>
  <c r="B228" i="9" s="1"/>
  <c r="F88" i="5"/>
  <c r="C1093" i="1"/>
  <c r="H31" i="3"/>
  <c r="C1537" i="1"/>
  <c r="D69" i="5"/>
  <c r="H19" i="9"/>
  <c r="E19" i="9" s="1"/>
  <c r="B19" i="9" s="1"/>
  <c r="E309" i="9"/>
  <c r="B309" i="9" s="1"/>
  <c r="F177" i="5"/>
  <c r="D176" i="5"/>
  <c r="H24" i="3"/>
  <c r="C1181" i="1"/>
  <c r="E316" i="9"/>
  <c r="B316" i="9" s="1"/>
  <c r="K1481" i="9"/>
  <c r="G344" i="9"/>
  <c r="E344" i="9" s="1"/>
  <c r="B344" i="9" s="1"/>
  <c r="I39" i="3"/>
  <c r="C1621" i="1"/>
  <c r="G348" i="9"/>
  <c r="E348" i="9" s="1"/>
  <c r="F417" i="4"/>
  <c r="C412" i="1"/>
  <c r="F230" i="4"/>
  <c r="C226" i="1"/>
  <c r="E24" i="9"/>
  <c r="D422" i="4"/>
  <c r="H17" i="3"/>
  <c r="C2" i="1"/>
  <c r="E69" i="5"/>
  <c r="D640" i="4"/>
  <c r="D152" i="4"/>
  <c r="F82" i="4"/>
  <c r="I1546" i="1"/>
  <c r="I1544" i="1"/>
  <c r="I1542" i="1"/>
  <c r="G78" i="1"/>
  <c r="H1510" i="1" l="1"/>
  <c r="G1510" i="1"/>
  <c r="F141" i="6"/>
  <c r="D1537" i="1"/>
  <c r="H1537" i="1" s="1"/>
  <c r="H1255" i="1"/>
  <c r="G1255" i="1"/>
  <c r="G356" i="1"/>
  <c r="H356" i="1"/>
  <c r="D355" i="1"/>
  <c r="F360" i="4"/>
  <c r="H304" i="1"/>
  <c r="G304" i="1"/>
  <c r="D303" i="1"/>
  <c r="E418" i="4"/>
  <c r="E417" i="4"/>
  <c r="D412" i="1" s="1"/>
  <c r="H412" i="1" s="1"/>
  <c r="F308" i="4"/>
  <c r="E299" i="4"/>
  <c r="E300" i="4" s="1"/>
  <c r="D296" i="1" s="1"/>
  <c r="D148" i="1"/>
  <c r="G226" i="1"/>
  <c r="H226" i="1"/>
  <c r="F176" i="5"/>
  <c r="C1180" i="1"/>
  <c r="H1093" i="1"/>
  <c r="G1093" i="1"/>
  <c r="I17" i="3"/>
  <c r="E422" i="4"/>
  <c r="F422" i="4" s="1"/>
  <c r="D2" i="1"/>
  <c r="G2" i="1" s="1"/>
  <c r="H1012" i="1"/>
  <c r="G1012" i="1"/>
  <c r="I23" i="3"/>
  <c r="D1074" i="1"/>
  <c r="E6" i="5"/>
  <c r="B348" i="9"/>
  <c r="E347" i="9"/>
  <c r="G1181" i="1"/>
  <c r="H1181" i="1"/>
  <c r="D299" i="4"/>
  <c r="F152" i="4"/>
  <c r="H18" i="3"/>
  <c r="C148" i="1"/>
  <c r="F640" i="4"/>
  <c r="C634" i="1"/>
  <c r="H2" i="1"/>
  <c r="D643" i="4"/>
  <c r="C417" i="1"/>
  <c r="B24" i="9"/>
  <c r="G1621" i="1"/>
  <c r="H1621" i="1"/>
  <c r="H11" i="3"/>
  <c r="F69" i="5"/>
  <c r="H23" i="3"/>
  <c r="C1074" i="1"/>
  <c r="G424" i="1"/>
  <c r="H424" i="1"/>
  <c r="F639" i="4"/>
  <c r="C633" i="1"/>
  <c r="D6" i="5"/>
  <c r="H1622" i="1"/>
  <c r="G1622" i="1"/>
  <c r="E342" i="9"/>
  <c r="H9" i="3" l="1"/>
  <c r="I9" i="3" s="1"/>
  <c r="G1537" i="1"/>
  <c r="G412" i="1"/>
  <c r="G355" i="1"/>
  <c r="H355" i="1"/>
  <c r="D413" i="1"/>
  <c r="F418" i="4"/>
  <c r="H303" i="1"/>
  <c r="G303" i="1"/>
  <c r="D295" i="1"/>
  <c r="E423" i="4"/>
  <c r="E424" i="4" s="1"/>
  <c r="D419" i="1" s="1"/>
  <c r="E301" i="4"/>
  <c r="D297" i="1" s="1"/>
  <c r="G148" i="1"/>
  <c r="H148" i="1"/>
  <c r="H299" i="9"/>
  <c r="D1011" i="1"/>
  <c r="E643" i="4"/>
  <c r="F643" i="4" s="1"/>
  <c r="D417" i="1"/>
  <c r="G417" i="1" s="1"/>
  <c r="G1180" i="1"/>
  <c r="H1180" i="1"/>
  <c r="G306" i="9"/>
  <c r="E306" i="9" s="1"/>
  <c r="B306" i="9" s="1"/>
  <c r="G299" i="9"/>
  <c r="F6" i="5"/>
  <c r="C1011" i="1"/>
  <c r="G633" i="1"/>
  <c r="H633" i="1"/>
  <c r="H1074" i="1"/>
  <c r="G1074" i="1"/>
  <c r="N3" i="9"/>
  <c r="I11" i="3"/>
  <c r="C637" i="1"/>
  <c r="G634" i="1"/>
  <c r="H634" i="1"/>
  <c r="D301" i="4"/>
  <c r="F299" i="4"/>
  <c r="D423" i="4"/>
  <c r="C295" i="1"/>
  <c r="D300" i="4"/>
  <c r="K3" i="9" l="1"/>
  <c r="E299" i="9"/>
  <c r="H413" i="1"/>
  <c r="G413" i="1"/>
  <c r="H20" i="9"/>
  <c r="D418" i="1"/>
  <c r="E425" i="4"/>
  <c r="D420" i="1" s="1"/>
  <c r="E644" i="4"/>
  <c r="D638" i="1" s="1"/>
  <c r="H417" i="1"/>
  <c r="G295" i="1"/>
  <c r="H295" i="1"/>
  <c r="F300" i="4"/>
  <c r="C296" i="1"/>
  <c r="D644" i="4"/>
  <c r="D425" i="4"/>
  <c r="F423" i="4"/>
  <c r="C418" i="1"/>
  <c r="G20" i="9"/>
  <c r="D424" i="4"/>
  <c r="F301" i="4"/>
  <c r="C297" i="1"/>
  <c r="E646" i="4"/>
  <c r="H8" i="3"/>
  <c r="H1011" i="1"/>
  <c r="G1011" i="1"/>
  <c r="B299" i="9"/>
  <c r="D637" i="1"/>
  <c r="H637" i="1" s="1"/>
  <c r="E20" i="9" l="1"/>
  <c r="B20" i="9" s="1"/>
  <c r="E645" i="4"/>
  <c r="E649" i="4" s="1"/>
  <c r="M3" i="9"/>
  <c r="D640" i="1"/>
  <c r="D646" i="4"/>
  <c r="F644" i="4"/>
  <c r="C638" i="1"/>
  <c r="D645" i="4"/>
  <c r="G637" i="1"/>
  <c r="G297" i="1"/>
  <c r="H297" i="1"/>
  <c r="F424" i="4"/>
  <c r="C419" i="1"/>
  <c r="G418" i="1"/>
  <c r="H418" i="1"/>
  <c r="F425" i="4"/>
  <c r="C420" i="1"/>
  <c r="G296" i="1"/>
  <c r="H296" i="1"/>
  <c r="E650" i="4" l="1"/>
  <c r="D644" i="1" s="1"/>
  <c r="D639" i="1"/>
  <c r="G420" i="1"/>
  <c r="H420" i="1"/>
  <c r="I19" i="3"/>
  <c r="D643" i="1"/>
  <c r="D649" i="4"/>
  <c r="F645" i="4"/>
  <c r="C639" i="1"/>
  <c r="G419" i="1"/>
  <c r="H419" i="1"/>
  <c r="G638" i="1"/>
  <c r="H638" i="1"/>
  <c r="D650" i="4"/>
  <c r="F646" i="4"/>
  <c r="C640" i="1"/>
  <c r="I20" i="3"/>
  <c r="H334" i="9"/>
  <c r="G334" i="9"/>
  <c r="E334" i="9" l="1"/>
  <c r="B334" i="9" s="1"/>
  <c r="G640" i="1"/>
  <c r="H640" i="1"/>
  <c r="F650" i="4"/>
  <c r="H20" i="3"/>
  <c r="C644" i="1"/>
  <c r="G639" i="1"/>
  <c r="H639" i="1"/>
  <c r="H7" i="3"/>
  <c r="F649" i="4"/>
  <c r="H19" i="3"/>
  <c r="C643" i="1"/>
  <c r="G297" i="9"/>
  <c r="E297" i="9" s="1"/>
  <c r="B297" i="9" s="1"/>
  <c r="E298" i="9" l="1"/>
  <c r="I8" i="3" s="1"/>
  <c r="J3" i="9"/>
  <c r="G643" i="1"/>
  <c r="H643" i="1"/>
  <c r="G644" i="1"/>
  <c r="H644" i="1"/>
  <c r="G295" i="9" l="1"/>
  <c r="H295" i="9"/>
  <c r="L293" i="9"/>
  <c r="F293" i="9" s="1"/>
  <c r="H18" i="9"/>
  <c r="G18" i="9"/>
  <c r="J13" i="9"/>
  <c r="G21" i="9"/>
  <c r="J17" i="9"/>
  <c r="M16" i="9"/>
  <c r="L15" i="9"/>
  <c r="I5" i="9"/>
  <c r="J6" i="9"/>
  <c r="K7" i="9"/>
  <c r="J9" i="9"/>
  <c r="K12" i="9"/>
  <c r="L16" i="9"/>
  <c r="K13" i="9"/>
  <c r="J12" i="9"/>
  <c r="I11" i="9"/>
  <c r="K9" i="9"/>
  <c r="J8" i="9"/>
  <c r="I6" i="9"/>
  <c r="J7" i="9"/>
  <c r="K10" i="9"/>
  <c r="I12" i="9"/>
  <c r="G16" i="9"/>
  <c r="H21" i="9"/>
  <c r="G22" i="9"/>
  <c r="H17" i="9"/>
  <c r="H16" i="9"/>
  <c r="G15" i="9"/>
  <c r="K5" i="9"/>
  <c r="I7" i="9"/>
  <c r="K8" i="9"/>
  <c r="H15" i="9"/>
  <c r="G17" i="9"/>
  <c r="I13" i="9"/>
  <c r="K11" i="9"/>
  <c r="J10" i="9"/>
  <c r="I9" i="9"/>
  <c r="J5" i="9"/>
  <c r="K6" i="9"/>
  <c r="I8" i="9"/>
  <c r="J11" i="9"/>
  <c r="I17" i="9"/>
  <c r="H22" i="9"/>
  <c r="M15" i="9"/>
  <c r="E7" i="9" l="1"/>
  <c r="B7" i="9" s="1"/>
  <c r="E9" i="9"/>
  <c r="B9" i="9" s="1"/>
  <c r="E13" i="9"/>
  <c r="B13" i="9" s="1"/>
  <c r="F16" i="9"/>
  <c r="E10" i="9"/>
  <c r="B10" i="9" s="1"/>
  <c r="E8" i="9"/>
  <c r="B8" i="9" s="1"/>
  <c r="E12" i="9"/>
  <c r="B12" i="9" s="1"/>
  <c r="E17" i="9"/>
  <c r="B17" i="9" s="1"/>
  <c r="E22" i="9"/>
  <c r="B22" i="9" s="1"/>
  <c r="E16" i="9"/>
  <c r="E6" i="9"/>
  <c r="B6" i="9" s="1"/>
  <c r="F15" i="9"/>
  <c r="E15" i="9"/>
  <c r="E11" i="9"/>
  <c r="B11" i="9" s="1"/>
  <c r="E5" i="9"/>
  <c r="E21" i="9"/>
  <c r="B21" i="9" s="1"/>
  <c r="E18" i="9"/>
  <c r="B18" i="9" s="1"/>
  <c r="B293" i="9"/>
  <c r="F23" i="9"/>
  <c r="E295" i="9"/>
  <c r="F14" i="9" l="1"/>
  <c r="B16" i="9"/>
  <c r="B5" i="9"/>
  <c r="E4" i="9"/>
  <c r="E14" i="9"/>
  <c r="I13" i="3" s="1"/>
  <c r="B15" i="9"/>
  <c r="B295" i="9"/>
  <c r="E23" i="9"/>
  <c r="I7" i="3" s="1"/>
  <c r="F3" i="9"/>
  <c r="E3" i="9" l="1"/>
</calcChain>
</file>

<file path=xl/sharedStrings.xml><?xml version="1.0" encoding="utf-8"?>
<sst xmlns="http://schemas.openxmlformats.org/spreadsheetml/2006/main" count="4733" uniqueCount="3656">
  <si>
    <t>Obveznik:</t>
  </si>
  <si>
    <t>36645 - OPĆINA BEBRINA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</si>
  <si>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</si>
  <si>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</si>
  <si>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</si>
  <si>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</si>
  <si>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</si>
  <si>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</si>
  <si>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</si>
  <si>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</si>
  <si>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</si>
  <si>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</si>
  <si>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</si>
  <si>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</si>
  <si>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</si>
  <si>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</si>
  <si>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</si>
  <si>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</si>
  <si>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</si>
  <si>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</si>
  <si>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</si>
  <si>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</si>
  <si>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</si>
  <si>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</si>
  <si>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</si>
  <si>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</si>
  <si>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</si>
  <si>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</si>
  <si>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</si>
  <si>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</si>
  <si>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</si>
  <si>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</si>
  <si>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</si>
  <si>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</si>
  <si>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</si>
  <si>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</si>
  <si>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</si>
  <si>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</si>
  <si>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</si>
  <si>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</si>
  <si>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</si>
  <si>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</si>
  <si>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</si>
  <si>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</si>
  <si>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</si>
  <si>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</si>
  <si>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</si>
  <si>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</si>
  <si>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</si>
  <si>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</si>
  <si>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</si>
  <si>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</si>
  <si>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</si>
  <si>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</si>
  <si>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</si>
  <si>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</si>
  <si>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</si>
  <si>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</si>
  <si>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</si>
  <si>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</si>
  <si>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</si>
  <si>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</si>
  <si>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</si>
  <si>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</si>
  <si>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</si>
  <si>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</si>
  <si>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</si>
  <si>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</si>
  <si>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</si>
  <si>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</si>
  <si>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</si>
  <si>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</si>
  <si>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</si>
  <si>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</si>
  <si>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</si>
  <si>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</si>
  <si>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</si>
  <si>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</si>
  <si>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</si>
  <si>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</si>
  <si>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</si>
  <si>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</si>
  <si>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</si>
  <si>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</si>
  <si>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</si>
  <si>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</si>
  <si>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</si>
  <si>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</si>
  <si>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</si>
  <si>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</si>
  <si>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</si>
  <si>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</si>
  <si>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</si>
  <si>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</si>
  <si>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</si>
  <si>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</si>
  <si>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</si>
  <si>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</si>
  <si>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</si>
  <si>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</si>
  <si>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</si>
  <si>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</si>
  <si>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</si>
  <si>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</si>
  <si>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</si>
  <si>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</si>
  <si>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</si>
  <si>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</si>
  <si>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</si>
  <si>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</si>
  <si>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</si>
  <si>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</si>
  <si>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</si>
  <si>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</si>
  <si>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</si>
  <si>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</si>
  <si>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</si>
  <si>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</si>
  <si>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</si>
  <si>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</si>
  <si>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</si>
  <si>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</si>
  <si>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</si>
  <si>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</si>
  <si>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</si>
  <si>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</si>
  <si>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</si>
  <si>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</si>
  <si>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</si>
  <si>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</si>
  <si>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</si>
  <si>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</si>
  <si>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</si>
  <si>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</si>
  <si>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</si>
  <si>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</si>
  <si>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</si>
  <si>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</si>
  <si>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</si>
  <si>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</si>
  <si>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</si>
  <si>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</si>
  <si>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</si>
  <si>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</si>
  <si>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</si>
  <si>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</si>
  <si>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</si>
  <si>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</si>
  <si>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</si>
  <si>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</si>
  <si>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</si>
  <si>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</si>
  <si>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</si>
  <si>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</si>
  <si>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</si>
  <si>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</si>
  <si>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</si>
  <si>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</si>
  <si>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</si>
  <si>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</si>
  <si>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</si>
  <si>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</si>
  <si>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</si>
  <si>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</si>
  <si>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</si>
  <si>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</si>
  <si>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</si>
  <si>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</si>
  <si>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</si>
  <si>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</si>
  <si>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</si>
  <si>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</si>
  <si>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</si>
  <si>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</si>
  <si>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</si>
  <si>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</si>
  <si>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</si>
  <si>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</si>
  <si>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</si>
  <si>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</si>
  <si>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</si>
  <si>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</si>
  <si>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</si>
  <si>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</si>
  <si>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</si>
  <si>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</si>
  <si>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</si>
  <si>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</si>
  <si>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</si>
  <si>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</si>
  <si>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</si>
  <si>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</si>
  <si>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</si>
  <si>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</si>
  <si>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</si>
  <si>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</si>
  <si>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</si>
  <si>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</si>
  <si>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</si>
  <si>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</si>
  <si>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</si>
  <si>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</si>
  <si>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</si>
  <si>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</si>
  <si>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</si>
  <si>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</si>
  <si>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</si>
  <si>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</si>
  <si>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</si>
  <si>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</si>
  <si>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</si>
  <si>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</si>
  <si>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</si>
  <si>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</si>
  <si>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</si>
  <si>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</si>
  <si>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</si>
  <si>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</si>
  <si>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</si>
  <si>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</si>
  <si>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</si>
  <si>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</si>
  <si>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</si>
  <si>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</si>
  <si>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</si>
  <si>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</si>
  <si>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</si>
  <si>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</si>
  <si>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</si>
  <si>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</si>
  <si>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</si>
  <si>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</si>
  <si>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</si>
  <si>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</si>
  <si>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</si>
  <si>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</si>
  <si>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</si>
  <si>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</si>
  <si>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</si>
  <si>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</si>
  <si>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</si>
  <si>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</si>
  <si>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</si>
  <si>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</si>
  <si>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</si>
  <si>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</si>
  <si>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</si>
  <si>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</si>
  <si>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</si>
  <si>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</si>
  <si>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</si>
  <si>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</si>
  <si>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</si>
  <si>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</si>
  <si>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</si>
  <si>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</si>
  <si>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</si>
  <si>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</si>
  <si>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</si>
  <si>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</si>
  <si>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</si>
  <si>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</si>
  <si>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</si>
  <si>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</si>
  <si>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</si>
  <si>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</si>
  <si>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</si>
  <si>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</si>
  <si>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</si>
  <si>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</si>
  <si>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</si>
  <si>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</si>
  <si>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</si>
  <si>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</si>
  <si>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</si>
  <si>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</si>
  <si>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</si>
  <si>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</si>
  <si>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</si>
  <si>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</si>
  <si>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</si>
  <si>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</si>
  <si>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</si>
  <si>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</si>
  <si>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</si>
  <si>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</si>
  <si>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</si>
  <si>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</si>
  <si>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</si>
  <si>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</si>
  <si>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</si>
  <si>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</si>
  <si>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</si>
  <si>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</si>
  <si>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</si>
  <si>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</si>
  <si>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</si>
  <si>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</si>
  <si>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</si>
  <si>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</si>
  <si>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</si>
  <si>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</si>
  <si>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</si>
  <si>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</si>
  <si>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</si>
  <si>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</si>
  <si>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</si>
  <si>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</si>
  <si>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</si>
  <si>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</si>
  <si>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</si>
  <si>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</si>
  <si>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</si>
  <si>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</si>
  <si>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</si>
  <si>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</si>
  <si>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</si>
  <si>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</si>
  <si>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</si>
  <si>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</si>
  <si>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</si>
  <si>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</si>
  <si>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</si>
  <si>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</si>
  <si>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</si>
  <si>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</si>
  <si>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</si>
  <si>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</si>
  <si>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</si>
  <si>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</si>
  <si>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</si>
  <si>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</si>
  <si>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</si>
  <si>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</si>
  <si>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</si>
  <si>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</si>
  <si>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</si>
  <si>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</si>
  <si>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</si>
  <si>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</si>
  <si>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</si>
  <si>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</si>
  <si>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</si>
  <si>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</si>
  <si>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</si>
  <si>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</si>
  <si>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</si>
  <si>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</si>
  <si>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</si>
  <si>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</si>
  <si>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</si>
  <si>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</si>
  <si>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</si>
  <si>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</si>
  <si>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</si>
  <si>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</si>
  <si>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</si>
  <si>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</si>
  <si>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</si>
  <si>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</si>
  <si>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</si>
  <si>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</si>
  <si>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</si>
  <si>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</si>
  <si>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</si>
  <si>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</si>
  <si>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</si>
  <si>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</si>
  <si>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</si>
  <si>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</si>
  <si>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</si>
  <si>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</si>
  <si>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</si>
  <si>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</si>
  <si>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</si>
  <si>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</si>
  <si>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</si>
  <si>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</si>
  <si>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</si>
  <si>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</si>
  <si>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</si>
  <si>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</si>
  <si>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</si>
  <si>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</si>
  <si>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</si>
  <si>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</si>
  <si>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</si>
  <si>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</si>
  <si>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</si>
  <si>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</si>
  <si>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</si>
  <si>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</si>
  <si>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</si>
  <si>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</si>
  <si>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</si>
  <si>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</si>
  <si>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</si>
  <si>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</si>
  <si>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</si>
  <si>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</si>
  <si>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</si>
  <si>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</si>
  <si>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</si>
  <si>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</si>
  <si>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</si>
  <si>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</si>
  <si>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</si>
  <si>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</si>
  <si>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</si>
  <si>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</si>
  <si>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</si>
  <si>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</si>
  <si>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</si>
  <si>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</si>
  <si>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</si>
  <si>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</si>
  <si>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</si>
  <si>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</si>
  <si>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</si>
  <si>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</si>
  <si>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</si>
  <si>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</si>
  <si>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</si>
  <si>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</si>
  <si>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</si>
  <si>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</si>
  <si>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</si>
  <si>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</si>
  <si>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</si>
  <si>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</si>
  <si>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</si>
  <si>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</si>
  <si>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</si>
  <si>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</si>
  <si>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</si>
  <si>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</si>
  <si>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</si>
  <si>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</si>
  <si>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</si>
  <si>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</si>
  <si>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</si>
  <si>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</si>
  <si>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</si>
  <si>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</si>
  <si>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</si>
  <si>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</si>
  <si>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</si>
  <si>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</si>
  <si>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</si>
  <si>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</si>
  <si>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</si>
  <si>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</si>
  <si>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</si>
  <si>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</si>
  <si>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</si>
  <si>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</si>
  <si>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</si>
  <si>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</si>
  <si>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</si>
  <si>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</si>
  <si>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</si>
  <si>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</si>
  <si>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</si>
  <si>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</si>
  <si>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</si>
  <si>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</si>
  <si>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</si>
  <si>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</si>
  <si>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</si>
  <si>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</si>
  <si>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</si>
  <si>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</si>
  <si>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</si>
  <si>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</si>
  <si>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</si>
  <si>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</si>
  <si>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</si>
  <si>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</si>
  <si>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</si>
  <si>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</si>
  <si>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</si>
  <si>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</si>
  <si>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</si>
  <si>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</si>
  <si>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</si>
  <si>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</si>
  <si>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</si>
  <si>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</si>
  <si>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</si>
  <si>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</si>
  <si>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</si>
  <si>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</si>
  <si>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</si>
  <si>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</si>
  <si>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</si>
  <si>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</si>
  <si>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</si>
  <si>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</si>
  <si>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</si>
  <si>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</si>
  <si>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</si>
  <si>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</si>
  <si>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</si>
  <si>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</si>
  <si>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</si>
  <si>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</si>
  <si>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</si>
  <si>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</si>
  <si>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</si>
  <si>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</si>
  <si>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</si>
  <si>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</si>
  <si>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</si>
  <si>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</si>
  <si>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</si>
  <si>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</si>
  <si>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</si>
  <si>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</si>
  <si>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</si>
  <si>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</si>
  <si>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</si>
  <si>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</si>
  <si>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</si>
  <si>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</si>
  <si>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</si>
  <si>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</si>
  <si>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</si>
  <si>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</si>
  <si>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</si>
  <si>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</si>
  <si>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</si>
  <si>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</si>
  <si>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</si>
  <si>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</si>
  <si>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</si>
  <si>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</si>
  <si>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</si>
  <si>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</si>
  <si>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</si>
  <si>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</si>
  <si>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</si>
  <si>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</si>
  <si>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</si>
  <si>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</si>
  <si>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</si>
  <si>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</si>
  <si>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</si>
  <si>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</si>
  <si>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</si>
  <si>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</si>
  <si>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</si>
  <si>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</si>
  <si>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</si>
  <si>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</si>
  <si>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</si>
  <si>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</si>
  <si>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</si>
  <si>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</si>
  <si>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</si>
  <si>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</si>
  <si>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</si>
  <si>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</si>
  <si>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</si>
  <si>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</si>
  <si>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</si>
  <si>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</si>
  <si>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</si>
  <si>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</si>
  <si>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</si>
  <si>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</si>
  <si>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</si>
  <si>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</si>
  <si>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</si>
  <si>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</si>
  <si>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</si>
  <si>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</si>
  <si>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</si>
  <si>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</si>
  <si>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</si>
  <si>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</si>
  <si>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</si>
  <si>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</si>
  <si>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</si>
  <si>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</si>
  <si>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</si>
  <si>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</si>
  <si>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</si>
  <si>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</si>
  <si>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</si>
  <si>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</si>
  <si>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</si>
  <si>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</si>
  <si>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</si>
  <si>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</si>
  <si>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</si>
  <si>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</si>
  <si>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</si>
  <si>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</si>
  <si>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</si>
  <si>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</si>
  <si>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</si>
  <si>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</si>
  <si>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</si>
  <si>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</si>
  <si>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</si>
  <si>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</si>
  <si>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</si>
  <si>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</si>
  <si>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</si>
  <si>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</si>
  <si>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</si>
  <si>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</si>
  <si>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</si>
  <si>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</si>
  <si>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</si>
  <si>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</si>
  <si>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</si>
  <si>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</si>
  <si>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</si>
  <si>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</si>
  <si>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</si>
  <si>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</si>
  <si>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</si>
  <si>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</si>
  <si>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</si>
  <si>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</si>
  <si>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</si>
  <si>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</si>
  <si>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</si>
  <si>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</si>
  <si>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</si>
  <si>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</si>
  <si>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</si>
  <si>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</si>
  <si>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</si>
  <si>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</si>
  <si>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</si>
  <si>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</si>
  <si>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</si>
  <si>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</si>
  <si>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</si>
  <si>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</si>
  <si>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</si>
  <si>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</si>
  <si>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</si>
  <si>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</si>
  <si>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</si>
  <si>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</si>
  <si>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</si>
  <si>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</si>
  <si>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</si>
  <si>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</si>
  <si>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</si>
  <si>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</si>
  <si>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</si>
  <si>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</si>
  <si>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</si>
  <si>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</si>
  <si>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</si>
  <si>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</si>
  <si>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</si>
  <si>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</si>
  <si>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</si>
  <si>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</si>
  <si>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</si>
  <si>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</si>
  <si>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</si>
  <si>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</si>
  <si>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</si>
  <si>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</si>
  <si>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</si>
  <si>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</si>
  <si>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</si>
  <si>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</si>
  <si>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</si>
  <si>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</si>
  <si>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</si>
  <si>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</si>
  <si>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</si>
  <si>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</si>
  <si>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</si>
  <si>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</si>
  <si>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</si>
  <si>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</si>
  <si>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</si>
  <si>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</si>
  <si>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</si>
  <si>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</si>
  <si>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</si>
  <si>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</si>
  <si>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</si>
  <si>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</si>
  <si>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</si>
  <si>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</si>
  <si>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</si>
  <si>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</si>
  <si>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</si>
  <si>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</si>
  <si>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</si>
  <si>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</si>
  <si>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</si>
  <si>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</si>
  <si>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</si>
  <si>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</si>
  <si>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</si>
  <si>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</si>
  <si>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</si>
  <si>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</si>
  <si>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</si>
  <si>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</si>
  <si>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</si>
  <si>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</si>
  <si>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</si>
  <si>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</si>
  <si>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</si>
  <si>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</si>
  <si>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</si>
  <si>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</si>
  <si>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</si>
  <si>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</si>
  <si>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</si>
  <si>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</si>
  <si>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</si>
  <si>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</si>
  <si>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</si>
  <si>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</si>
  <si>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</si>
  <si>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</si>
  <si>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</si>
  <si>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</si>
  <si>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</si>
  <si>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</si>
  <si>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</si>
  <si>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</si>
  <si>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</si>
  <si>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</si>
  <si>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</si>
  <si>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</si>
  <si>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</si>
  <si>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</si>
  <si>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</si>
  <si>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</si>
  <si>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</si>
  <si>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</si>
  <si>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</si>
  <si>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</si>
  <si>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</si>
  <si>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</si>
  <si>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</si>
  <si>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</si>
  <si>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</si>
  <si>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</si>
  <si>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</si>
  <si>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</si>
  <si>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</si>
  <si>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</si>
  <si>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</si>
  <si>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</si>
  <si>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</si>
  <si>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</si>
  <si>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</si>
  <si>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</si>
  <si>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</si>
  <si>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</si>
  <si>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</si>
  <si>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</si>
  <si>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</si>
  <si>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</si>
  <si>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</si>
  <si>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</si>
  <si>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</si>
  <si>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</si>
  <si>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</si>
  <si>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</si>
  <si>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</si>
  <si>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</si>
  <si>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</si>
  <si>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</si>
  <si>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</si>
  <si>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</si>
  <si>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</si>
  <si>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</si>
  <si>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</si>
  <si>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</si>
  <si>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</si>
  <si>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</si>
  <si>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</si>
  <si>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</si>
  <si>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</si>
  <si>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</si>
  <si>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</si>
  <si>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</si>
  <si>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</si>
  <si>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</si>
  <si>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</si>
  <si>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</si>
  <si>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</si>
  <si>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</si>
  <si>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</si>
  <si>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</si>
  <si>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</si>
  <si>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</si>
  <si>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</si>
  <si>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</si>
  <si>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</si>
  <si>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</si>
  <si>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</si>
  <si>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</si>
  <si>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</si>
  <si>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</si>
  <si>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</si>
  <si>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</si>
  <si>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</si>
  <si>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</si>
  <si>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</si>
  <si>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</si>
  <si>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</si>
  <si>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</si>
  <si>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</si>
  <si>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</si>
  <si>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</si>
  <si>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</si>
  <si>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</si>
  <si>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</si>
  <si>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</si>
  <si>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</si>
  <si>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</si>
  <si>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</si>
  <si>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</si>
  <si>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</si>
  <si>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</si>
  <si>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</si>
  <si>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</si>
  <si>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</si>
  <si>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</si>
  <si>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</si>
  <si>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</si>
  <si>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</si>
  <si>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</si>
  <si>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</si>
  <si>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</si>
  <si>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</si>
  <si>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</si>
  <si>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</si>
  <si>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</si>
  <si>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</si>
  <si>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</si>
  <si>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</si>
  <si>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</si>
  <si>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</si>
  <si>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</si>
  <si>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</si>
  <si>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</si>
  <si>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</si>
  <si>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</si>
  <si>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</si>
  <si>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</si>
  <si>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</si>
  <si>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</si>
  <si>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</si>
  <si>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</si>
  <si>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</si>
  <si>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</si>
  <si>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</si>
  <si>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</si>
  <si>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</si>
  <si>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</si>
  <si>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</si>
  <si>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</si>
  <si>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</si>
  <si>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</si>
  <si>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</si>
  <si>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</si>
  <si>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</si>
  <si>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</si>
  <si>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</si>
  <si>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</si>
  <si>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</si>
  <si>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</si>
  <si>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</si>
  <si>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</si>
  <si>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</si>
  <si>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</si>
  <si>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</si>
  <si>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</si>
  <si>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</si>
  <si>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</si>
  <si>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</si>
  <si>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</si>
  <si>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</si>
  <si>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</si>
  <si>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</si>
  <si>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</si>
  <si>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</si>
  <si>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</si>
  <si>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</si>
  <si>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</si>
  <si>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</si>
  <si>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</si>
  <si>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</si>
  <si>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</si>
  <si>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</si>
  <si>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</si>
  <si>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</si>
  <si>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</si>
  <si>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</si>
  <si>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</si>
  <si>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</si>
  <si>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</si>
  <si>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</si>
  <si>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</si>
  <si>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</si>
  <si>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</si>
  <si>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</si>
  <si>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</si>
  <si>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</si>
  <si>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</si>
  <si>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</si>
  <si>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</si>
  <si>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</si>
  <si>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</si>
  <si>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</si>
  <si>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</si>
  <si>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</si>
  <si>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</si>
  <si>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</si>
  <si>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</si>
  <si>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</si>
  <si>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</si>
  <si>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</si>
  <si>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</si>
  <si>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</si>
  <si>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</si>
  <si>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</si>
  <si>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</si>
  <si>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</si>
  <si>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</si>
  <si>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</si>
  <si>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</si>
  <si>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</si>
  <si>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</si>
  <si>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</si>
  <si>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</si>
  <si>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</si>
  <si>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</si>
  <si>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</si>
  <si>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</si>
  <si>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</si>
  <si>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</si>
  <si>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</si>
  <si>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</si>
  <si>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</si>
  <si>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</si>
  <si>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</si>
  <si>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</si>
  <si>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</si>
  <si>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</si>
  <si>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</si>
  <si>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</si>
  <si>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</si>
  <si>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</si>
  <si>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</si>
  <si>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</si>
  <si>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</si>
  <si>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</si>
  <si>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</si>
  <si>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</si>
  <si>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</si>
  <si>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</si>
  <si>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</si>
  <si>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</si>
  <si>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</si>
  <si>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</si>
  <si>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</si>
  <si>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</si>
  <si>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</si>
  <si>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</si>
  <si>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</si>
  <si>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</si>
  <si>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</si>
  <si>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</si>
  <si>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</si>
  <si>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</si>
  <si>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</si>
  <si>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</si>
  <si>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</si>
  <si>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</si>
  <si>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</si>
  <si>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</si>
  <si>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</si>
  <si>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</si>
  <si>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</si>
  <si>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</si>
  <si>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</si>
  <si>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</si>
  <si>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</si>
  <si>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</si>
  <si>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</si>
  <si>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</si>
  <si>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</si>
  <si>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</si>
  <si>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</si>
  <si>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</si>
  <si>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</si>
  <si>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</si>
  <si>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</si>
  <si>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</si>
  <si>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</si>
  <si>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</si>
  <si>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</si>
  <si>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</si>
  <si>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</si>
  <si>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</si>
  <si>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</si>
  <si>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</si>
  <si>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</si>
  <si>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</si>
  <si>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</si>
  <si>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</si>
  <si>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</si>
  <si>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</si>
  <si>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</si>
  <si>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</si>
  <si>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</si>
  <si>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</si>
  <si>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</si>
  <si>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</si>
  <si>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</si>
  <si>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</si>
  <si>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</si>
  <si>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</si>
  <si>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</si>
  <si>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</si>
  <si>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</si>
  <si>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</si>
  <si>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</si>
  <si>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</si>
  <si>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</si>
  <si>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</si>
  <si>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</si>
  <si>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</si>
  <si>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</si>
  <si>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</si>
  <si>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</si>
  <si>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</si>
  <si>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</si>
  <si>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</si>
  <si>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</si>
  <si>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</si>
  <si>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</si>
  <si>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</si>
  <si>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</si>
  <si>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</si>
  <si>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</si>
  <si>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</si>
  <si>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</si>
  <si>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</si>
  <si>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</si>
  <si>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</si>
  <si>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</si>
  <si>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</si>
  <si>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</si>
  <si>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</si>
  <si>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</si>
  <si>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</si>
  <si>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</si>
  <si>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</si>
  <si>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</si>
  <si>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</si>
  <si>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</si>
  <si>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</si>
  <si>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</si>
  <si>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</si>
  <si>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</si>
  <si>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</si>
  <si>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</si>
  <si>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</si>
  <si>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</si>
  <si>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</si>
  <si>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</si>
  <si>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</si>
  <si>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</si>
  <si>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</si>
  <si>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</si>
  <si>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</si>
  <si>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</si>
  <si>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</si>
  <si>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</si>
  <si>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</si>
  <si>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</si>
  <si>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</si>
  <si>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</si>
  <si>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</si>
  <si>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</si>
  <si>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</si>
  <si>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</si>
  <si>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</si>
  <si>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</si>
  <si>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</si>
  <si>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</si>
  <si>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</si>
  <si>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</si>
  <si>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</si>
  <si>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</si>
  <si>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</si>
  <si>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</si>
  <si>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</si>
  <si>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</si>
  <si>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</si>
  <si>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</si>
  <si>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</si>
  <si>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</si>
  <si>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</si>
  <si>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</si>
  <si>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</si>
  <si>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</si>
  <si>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</si>
  <si>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</si>
  <si>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</si>
  <si>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</si>
  <si>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</si>
  <si>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</si>
  <si>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</si>
  <si>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</si>
  <si>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</si>
  <si>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</si>
  <si>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</si>
  <si>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</si>
  <si>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</si>
  <si>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</si>
  <si>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</si>
  <si>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</si>
  <si>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</si>
  <si>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</si>
  <si>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</si>
  <si>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</si>
  <si>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</si>
  <si>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</si>
  <si>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</si>
  <si>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</si>
  <si>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</si>
  <si>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</si>
  <si>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</si>
  <si>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</si>
  <si>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</si>
  <si>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</si>
  <si>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</si>
  <si>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</si>
  <si>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</si>
  <si>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</si>
  <si>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</si>
  <si>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</si>
  <si>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</si>
  <si>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</si>
  <si>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</si>
  <si>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</si>
  <si>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</si>
  <si>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</si>
  <si>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</si>
  <si>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</si>
  <si>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</si>
  <si>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</si>
  <si>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</si>
  <si>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</si>
  <si>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</si>
  <si>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</si>
  <si>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</si>
  <si>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</si>
  <si>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</si>
  <si>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</si>
  <si>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</si>
  <si>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</si>
  <si>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</si>
  <si>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</si>
  <si>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</si>
  <si>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</si>
  <si>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</si>
  <si>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</si>
  <si>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</si>
  <si>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</si>
  <si>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</si>
  <si>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</si>
  <si>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</si>
  <si>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</si>
  <si>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</si>
  <si>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</si>
  <si>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</si>
  <si>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</si>
  <si>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</si>
  <si>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</si>
  <si>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</si>
  <si>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</si>
  <si>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</si>
  <si>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</si>
  <si>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</si>
  <si>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</si>
  <si>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</si>
  <si>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</si>
  <si>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</si>
  <si>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</si>
  <si>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</si>
  <si>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</si>
  <si>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</si>
  <si>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</si>
  <si>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</si>
  <si>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</si>
  <si>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</si>
  <si>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</si>
  <si>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</si>
  <si>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</si>
  <si>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</si>
  <si>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</si>
  <si>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</si>
  <si>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</si>
  <si>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</si>
  <si>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</si>
  <si>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</si>
  <si>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</si>
  <si>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</si>
  <si>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</si>
  <si>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</si>
  <si>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</si>
  <si>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</si>
  <si>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</si>
  <si>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</si>
  <si>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</si>
  <si>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</si>
  <si>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</si>
  <si>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</si>
  <si>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</si>
  <si>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</si>
  <si>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</si>
  <si>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</si>
  <si>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</si>
  <si>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</si>
  <si>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</si>
  <si>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</si>
  <si>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</si>
  <si>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</si>
  <si>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</si>
  <si>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</si>
  <si>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</si>
  <si>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</si>
  <si>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</si>
  <si>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</si>
  <si>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</si>
  <si>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</si>
  <si>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</si>
  <si>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</si>
  <si>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</si>
  <si>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</si>
  <si>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</si>
  <si>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</si>
  <si>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</si>
  <si>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</si>
  <si>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</si>
  <si>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</si>
  <si>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</si>
  <si>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</si>
  <si>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</si>
  <si>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</si>
  <si>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</si>
  <si>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</si>
  <si>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</si>
  <si>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</si>
  <si>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</si>
  <si>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</si>
  <si>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</si>
  <si>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</si>
  <si>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</si>
  <si>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</si>
  <si>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</si>
  <si>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</si>
  <si>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</si>
  <si>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</si>
  <si>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</si>
  <si>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</si>
  <si>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</si>
  <si>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</si>
  <si>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</si>
  <si>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</si>
  <si>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</si>
  <si>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</si>
  <si>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</si>
  <si>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</si>
  <si>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</si>
  <si>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</si>
  <si>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</si>
  <si>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</si>
  <si>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</si>
  <si>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</si>
  <si>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</si>
  <si>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</si>
  <si>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</si>
  <si>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</si>
  <si>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</si>
  <si>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</si>
  <si>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</si>
  <si>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</si>
  <si>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</si>
  <si>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</si>
  <si>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</si>
  <si>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</si>
  <si>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</si>
  <si>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</si>
  <si>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</si>
  <si>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</si>
  <si>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</si>
  <si>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</si>
  <si>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</si>
  <si>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</si>
  <si>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</si>
  <si>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</si>
  <si>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</si>
  <si>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</si>
  <si>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</si>
  <si>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</si>
  <si>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</si>
  <si>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</si>
  <si>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</si>
  <si>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</si>
  <si>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</si>
  <si>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</si>
  <si>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</si>
  <si>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</si>
  <si>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</si>
  <si>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</si>
  <si>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</si>
  <si>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</si>
  <si>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</si>
  <si>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</si>
  <si>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</si>
  <si>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</si>
  <si>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</si>
  <si>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</si>
  <si>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</si>
  <si>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</si>
  <si>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</si>
  <si>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</si>
  <si>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</si>
  <si>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</si>
  <si>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</si>
  <si>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</si>
  <si>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</si>
  <si>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</si>
  <si>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</si>
  <si>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</si>
  <si>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</si>
  <si>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</si>
  <si>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</si>
  <si>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</si>
  <si>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</si>
  <si>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</si>
  <si>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</si>
  <si>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</si>
  <si>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</si>
  <si>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</si>
  <si>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</si>
  <si>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</si>
  <si>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</si>
  <si>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</si>
  <si>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</si>
  <si>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</si>
  <si>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</si>
  <si>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</si>
  <si>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</si>
  <si>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</si>
  <si>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</si>
  <si>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</si>
  <si>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</si>
  <si>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</si>
  <si>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</si>
  <si>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</si>
  <si>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</si>
  <si>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</si>
  <si>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</si>
  <si>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</si>
  <si>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</si>
  <si>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</si>
  <si>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</si>
  <si>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</si>
  <si>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</si>
  <si>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</si>
  <si>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</si>
  <si>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</si>
  <si>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</si>
  <si>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</si>
  <si>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</si>
  <si>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</si>
  <si>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</si>
  <si>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</si>
  <si>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</si>
  <si>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</si>
  <si>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</si>
  <si>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</si>
  <si>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</si>
  <si>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</si>
  <si>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</si>
  <si>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</si>
  <si>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</si>
  <si>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</si>
  <si>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</si>
  <si>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</si>
  <si>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</si>
  <si>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</si>
  <si>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</si>
  <si>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</si>
  <si>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</si>
  <si>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</si>
  <si>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</si>
  <si>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</si>
  <si>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</si>
  <si>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</si>
  <si>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</si>
  <si>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</si>
  <si>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</si>
  <si>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</si>
  <si>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</si>
  <si>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</si>
  <si>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</si>
  <si>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</si>
  <si>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</si>
  <si>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</si>
  <si>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</si>
  <si>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</si>
  <si>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</si>
  <si>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</si>
  <si>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</si>
  <si>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</si>
  <si>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</si>
  <si>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</si>
  <si>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</si>
  <si>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</si>
  <si>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</si>
  <si>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</si>
  <si>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</si>
  <si>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</si>
  <si>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</si>
  <si>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</si>
  <si>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</si>
  <si>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</si>
  <si>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</si>
  <si>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</si>
  <si>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</si>
  <si>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</si>
  <si>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</si>
  <si>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</si>
  <si>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</si>
  <si>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</si>
  <si>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</si>
  <si>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</si>
  <si>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</si>
  <si>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</si>
  <si>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</si>
  <si>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</si>
  <si>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</si>
  <si>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</si>
  <si>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</si>
  <si>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</si>
  <si>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</si>
  <si>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</si>
  <si>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</si>
  <si>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</si>
  <si>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</si>
  <si>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</si>
  <si>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</si>
  <si>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</si>
  <si>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</si>
  <si>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</si>
  <si>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</si>
  <si>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</si>
  <si>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</si>
  <si>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</si>
  <si>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</si>
  <si>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</si>
  <si>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</si>
  <si>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</si>
  <si>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</si>
  <si>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</si>
  <si>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</si>
  <si>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</si>
  <si>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</si>
  <si>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</si>
  <si>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</si>
  <si>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</si>
  <si>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</si>
  <si>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</si>
  <si>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</si>
  <si>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</si>
  <si>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</si>
  <si>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</si>
  <si>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</si>
  <si>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</si>
  <si>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</si>
  <si>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</si>
  <si>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</si>
  <si>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</si>
  <si>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</si>
  <si>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</si>
  <si>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</si>
  <si>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</si>
  <si>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</si>
  <si>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</si>
  <si>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</si>
  <si>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</si>
  <si>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</si>
  <si>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</si>
  <si>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</si>
  <si>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</si>
  <si>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</si>
  <si>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</si>
  <si>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</si>
  <si>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</si>
  <si>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</si>
  <si>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</si>
  <si>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</si>
  <si>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</si>
  <si>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</si>
  <si>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</si>
  <si>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</si>
  <si>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</si>
  <si>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</si>
  <si>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</si>
  <si>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</si>
  <si>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</si>
  <si>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</si>
  <si>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</si>
  <si>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</si>
  <si>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</si>
  <si>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</si>
  <si>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</si>
  <si>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</si>
  <si>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</si>
  <si>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</si>
  <si>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</si>
  <si>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</si>
  <si>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</si>
  <si>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</si>
  <si>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</si>
  <si>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</si>
  <si>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</si>
  <si>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</si>
  <si>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</si>
  <si>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</si>
  <si>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</si>
  <si>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</si>
  <si>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</si>
  <si>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</si>
  <si>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</si>
  <si>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</si>
  <si>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</si>
  <si>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</si>
  <si>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</si>
  <si>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</si>
  <si>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</si>
  <si>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</si>
  <si>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</si>
  <si>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</si>
  <si>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</si>
  <si>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</si>
  <si>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</si>
  <si>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</si>
  <si>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</si>
  <si>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</si>
  <si>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</si>
  <si>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</si>
  <si>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</si>
  <si>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</si>
  <si>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</si>
  <si>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</si>
  <si>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</si>
  <si>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</si>
  <si>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</si>
  <si>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</si>
  <si>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</si>
  <si>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</si>
  <si>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</si>
  <si>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</si>
  <si>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</si>
  <si>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</si>
  <si>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</si>
  <si>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</si>
  <si>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</si>
  <si>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</si>
  <si>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</si>
  <si>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</si>
  <si>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</si>
  <si>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</si>
  <si>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</si>
  <si>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</si>
  <si>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</si>
  <si>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</si>
  <si>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</si>
  <si>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</si>
  <si>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</si>
  <si>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</si>
  <si>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</si>
  <si>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</si>
  <si>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</si>
  <si>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</si>
  <si>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</si>
  <si>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</si>
  <si>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</si>
  <si>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</si>
  <si>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</si>
  <si>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</si>
  <si>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</si>
  <si>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</si>
  <si>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</si>
  <si>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</si>
  <si>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</si>
  <si>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</si>
  <si>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</si>
  <si>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</si>
  <si>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</si>
  <si>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</si>
  <si>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</si>
  <si>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</si>
  <si>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</si>
  <si>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</si>
  <si>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</si>
  <si>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</si>
  <si>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</si>
  <si>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</si>
  <si>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</si>
  <si>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</si>
  <si>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</si>
  <si>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</si>
  <si>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</si>
  <si>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</si>
  <si>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</si>
  <si>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</si>
  <si>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</si>
  <si>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</si>
  <si>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</si>
  <si>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</si>
  <si>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</si>
  <si>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</si>
  <si>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</si>
  <si>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</si>
  <si>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</si>
  <si>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</si>
  <si>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</si>
  <si>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</si>
  <si>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</si>
  <si>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</si>
  <si>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</si>
  <si>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</si>
  <si>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</si>
  <si>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</si>
  <si>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</si>
  <si>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</si>
  <si>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</si>
  <si>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</si>
  <si>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</si>
  <si>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</si>
  <si>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</si>
  <si>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</si>
  <si>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</si>
  <si>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</si>
  <si>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</si>
  <si>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</si>
  <si>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</si>
  <si>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</si>
  <si>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</si>
  <si>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</si>
  <si>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</si>
  <si>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</si>
  <si>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</si>
  <si>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</si>
  <si>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</si>
  <si>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</si>
  <si>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</si>
  <si>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</si>
  <si>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</si>
  <si>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</si>
  <si>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</si>
  <si>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</si>
  <si>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</si>
  <si>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</si>
  <si>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</si>
  <si>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</si>
  <si>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</si>
  <si>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</si>
  <si>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</si>
  <si>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</si>
  <si>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</si>
  <si>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</si>
  <si>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</si>
  <si>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</si>
  <si>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</si>
  <si>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</si>
  <si>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</si>
  <si>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</si>
  <si>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</si>
  <si>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</si>
  <si>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</si>
  <si>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</si>
  <si>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</si>
  <si>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</si>
  <si>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</si>
  <si>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</si>
  <si>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</si>
  <si>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</si>
  <si>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</si>
  <si>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</si>
  <si>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</si>
  <si>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</si>
  <si>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</si>
  <si>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</si>
  <si>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</si>
  <si>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</si>
  <si>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</si>
  <si>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</si>
  <si>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</si>
  <si>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</si>
  <si>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</si>
  <si>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</si>
  <si>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</si>
  <si>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</si>
  <si>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</si>
  <si>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</si>
  <si>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</si>
  <si>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</si>
  <si>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</si>
  <si>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</si>
  <si>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</si>
  <si>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</si>
  <si>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</si>
  <si>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</si>
  <si>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</si>
  <si>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</si>
  <si>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</si>
  <si>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</si>
  <si>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</si>
  <si>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</si>
  <si>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</si>
  <si>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</si>
  <si>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</si>
  <si>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</si>
  <si>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</si>
  <si>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</si>
  <si>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</si>
  <si>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</si>
  <si>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</si>
  <si>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</si>
  <si>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</si>
  <si>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</si>
  <si>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</si>
  <si>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</si>
  <si>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</si>
  <si>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</si>
  <si>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</si>
  <si>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</si>
  <si>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</si>
  <si>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</si>
  <si>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</si>
  <si>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</si>
  <si>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</si>
  <si>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</si>
  <si>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</si>
  <si>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</si>
  <si>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</si>
  <si>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</si>
  <si>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</si>
  <si>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</si>
  <si>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</si>
  <si>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</si>
  <si>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</si>
  <si>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</si>
  <si>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</si>
  <si>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</si>
  <si>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</si>
  <si>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</si>
  <si>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</si>
  <si>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</si>
  <si>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</si>
  <si>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</si>
  <si>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</si>
  <si>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</si>
  <si>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</si>
  <si>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</si>
  <si>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</si>
  <si>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</si>
  <si>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</si>
  <si>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</si>
  <si>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</si>
  <si>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</si>
  <si>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</si>
  <si>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</si>
  <si>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</si>
  <si>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</si>
  <si>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</si>
  <si>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</si>
  <si>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</si>
  <si>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</si>
  <si>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</si>
  <si>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</si>
  <si>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</si>
  <si>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</si>
  <si>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</si>
  <si>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</si>
  <si>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</si>
  <si>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</si>
  <si>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</si>
  <si>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</si>
  <si>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</si>
  <si>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</si>
  <si>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</si>
  <si>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</si>
  <si>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</si>
  <si>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</si>
  <si>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</si>
  <si>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</si>
  <si>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</si>
  <si>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</si>
  <si>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</si>
  <si>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</si>
  <si>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</si>
  <si>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</si>
  <si>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</si>
  <si>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</si>
  <si>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</si>
  <si>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</si>
  <si>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</si>
  <si>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</si>
  <si>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</si>
  <si>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</si>
  <si>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</si>
  <si>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</si>
  <si>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</si>
  <si>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</si>
  <si>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</si>
  <si>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</si>
  <si>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</si>
  <si>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</si>
  <si>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</si>
  <si>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</si>
  <si>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</si>
  <si>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</si>
  <si>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</si>
  <si>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</si>
  <si>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</si>
  <si>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</si>
  <si>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</si>
  <si>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</si>
  <si>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</si>
  <si>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</si>
  <si>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</si>
  <si>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</si>
  <si>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</si>
  <si>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</si>
  <si>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</si>
  <si>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</si>
  <si>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</si>
  <si>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</si>
  <si>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</si>
  <si>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</si>
  <si>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</si>
  <si>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</si>
  <si>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</si>
  <si>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</si>
  <si>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</si>
  <si>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</si>
  <si>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</si>
  <si>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</si>
  <si>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</si>
  <si>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</si>
  <si>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</si>
  <si>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</si>
  <si>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</si>
  <si>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</si>
  <si>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</si>
  <si>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</si>
  <si>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</si>
  <si>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</si>
  <si>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</si>
  <si>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</si>
  <si>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</si>
  <si>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</si>
  <si>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</si>
  <si>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</si>
  <si>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</si>
  <si>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</si>
  <si>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</si>
  <si>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</si>
  <si>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</si>
  <si>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</si>
  <si>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</si>
  <si>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</si>
  <si>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</si>
  <si>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</si>
  <si>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</si>
  <si>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</si>
  <si>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</si>
  <si>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</si>
  <si>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</si>
  <si>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</si>
  <si>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</si>
  <si>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</si>
  <si>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</si>
  <si>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</si>
  <si>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</si>
  <si>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</si>
  <si>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</si>
  <si>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</si>
  <si>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</si>
  <si>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</si>
  <si>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</si>
  <si>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</si>
  <si>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</si>
  <si>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</si>
  <si>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</si>
  <si>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</si>
  <si>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</si>
  <si>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</si>
  <si>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</si>
  <si>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</si>
  <si>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</si>
  <si>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</si>
  <si>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</si>
  <si>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</si>
  <si>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</si>
  <si>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</si>
  <si>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</si>
  <si>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</si>
  <si>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</si>
  <si>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</si>
  <si>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</si>
  <si>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</si>
  <si>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</si>
  <si>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</si>
  <si>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</si>
  <si>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</si>
  <si>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</si>
  <si>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</si>
  <si>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</si>
  <si>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</si>
  <si>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</si>
  <si>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</si>
  <si>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</si>
  <si>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</si>
  <si>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</si>
  <si>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</si>
  <si>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</si>
  <si>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</si>
  <si>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</si>
  <si>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</si>
  <si>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</si>
  <si>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</si>
  <si>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</si>
  <si>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</si>
  <si>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</si>
  <si>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</si>
  <si>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</si>
  <si>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</si>
  <si>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</si>
  <si>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</si>
  <si>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</si>
  <si>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</si>
  <si>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</si>
  <si>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</si>
  <si>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</si>
  <si>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</si>
  <si>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</si>
  <si>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</si>
  <si>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</si>
  <si>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</si>
  <si>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</si>
  <si>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</si>
  <si>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</si>
  <si>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</si>
  <si>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</si>
  <si>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</si>
  <si>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</si>
  <si>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</si>
  <si>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</si>
  <si>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</si>
  <si>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</si>
  <si>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BEBRINA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</si>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</sst>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3009517.3200000003</v>
      </c>
      <c r="D2" s="7">
        <f>'PR-RAS'!E6</f>
        <v>3018723.8699999996</v>
      </c>
      <c r="E2" s="7">
        <v>0</v>
      </c>
      <c r="F2" s="7">
        <v>0</v>
      </c>
      <c r="G2" s="8">
        <f t="shared" ref="G2:G274" si="0">(B2/1000)*(C2*1+D2*2)</f>
        <v>9046.9650599999986</v>
      </c>
      <c r="H2" s="8">
        <f t="shared" ref="H2:H274" si="1">ABS(C2-ROUND(C2,0))+ABS(D2-ROUND(D2,0))</f>
        <v>0.4500000006519258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552752.66999999993</v>
      </c>
      <c r="D3" s="2">
        <f>'PR-RAS'!E7</f>
        <v>577363.52</v>
      </c>
      <c r="E3" s="2">
        <v>0</v>
      </c>
      <c r="F3" s="2">
        <v>0</v>
      </c>
      <c r="G3" s="3">
        <f t="shared" si="0"/>
        <v>3414.9594200000001</v>
      </c>
      <c r="H3" s="3">
        <f t="shared" si="1"/>
        <v>0.81000000005587935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534508.46</v>
      </c>
      <c r="D4" s="2">
        <f>'PR-RAS'!E8</f>
        <v>552847.84</v>
      </c>
      <c r="E4" s="2">
        <v>0</v>
      </c>
      <c r="F4" s="2">
        <v>0</v>
      </c>
      <c r="G4" s="3">
        <f t="shared" si="0"/>
        <v>4920.6124199999995</v>
      </c>
      <c r="H4" s="3">
        <f t="shared" si="1"/>
        <v>0.61999999999534339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582555.32999999996</v>
      </c>
      <c r="D5" s="2">
        <f>'PR-RAS'!E9</f>
        <v>663094.56999999995</v>
      </c>
      <c r="E5" s="2">
        <v>0</v>
      </c>
      <c r="F5" s="2">
        <v>0</v>
      </c>
      <c r="G5" s="3">
        <f t="shared" si="0"/>
        <v>7634.9778799999995</v>
      </c>
      <c r="H5" s="3">
        <f t="shared" si="1"/>
        <v>0.76000000000931323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22812.31</v>
      </c>
      <c r="D6" s="2">
        <f>'PR-RAS'!E10</f>
        <v>42617.46</v>
      </c>
      <c r="E6" s="2">
        <v>0</v>
      </c>
      <c r="F6" s="2">
        <v>0</v>
      </c>
      <c r="G6" s="3">
        <f t="shared" si="0"/>
        <v>540.23614999999995</v>
      </c>
      <c r="H6" s="3">
        <f t="shared" si="1"/>
        <v>0.77000000000043656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14537.94</v>
      </c>
      <c r="D7" s="2">
        <f>'PR-RAS'!E11</f>
        <v>17092.060000000001</v>
      </c>
      <c r="E7" s="2">
        <v>0</v>
      </c>
      <c r="F7" s="2">
        <v>0</v>
      </c>
      <c r="G7" s="3">
        <f t="shared" si="0"/>
        <v>292.33236000000005</v>
      </c>
      <c r="H7" s="3">
        <f t="shared" si="1"/>
        <v>0.12000000000080036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18457.53</v>
      </c>
      <c r="D8" s="2">
        <f>'PR-RAS'!E12</f>
        <v>4190.67</v>
      </c>
      <c r="E8" s="2">
        <v>0</v>
      </c>
      <c r="F8" s="2">
        <v>0</v>
      </c>
      <c r="G8" s="3">
        <f t="shared" si="0"/>
        <v>187.87208999999999</v>
      </c>
      <c r="H8" s="3">
        <f t="shared" si="1"/>
        <v>0.80000000000109139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25393.09</v>
      </c>
      <c r="D9" s="2">
        <f>'PR-RAS'!E13</f>
        <v>0</v>
      </c>
      <c r="E9" s="2">
        <v>0</v>
      </c>
      <c r="F9" s="2">
        <v>0</v>
      </c>
      <c r="G9" s="3">
        <f t="shared" si="0"/>
        <v>203.14472000000001</v>
      </c>
      <c r="H9" s="3">
        <f t="shared" si="1"/>
        <v>9.0000000000145519E-2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129247.74</v>
      </c>
      <c r="D11" s="2">
        <f>'PR-RAS'!E15</f>
        <v>174146.92</v>
      </c>
      <c r="E11" s="2">
        <v>0</v>
      </c>
      <c r="F11" s="2">
        <v>0</v>
      </c>
      <c r="G11" s="3">
        <f t="shared" si="0"/>
        <v>4775.4158000000007</v>
      </c>
      <c r="H11" s="3">
        <f t="shared" si="1"/>
        <v>0.33999999998195563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18239.439999999999</v>
      </c>
      <c r="D19" s="2">
        <f>'PR-RAS'!E23</f>
        <v>24515.68</v>
      </c>
      <c r="E19" s="2">
        <v>0</v>
      </c>
      <c r="F19" s="2">
        <v>0</v>
      </c>
      <c r="G19" s="3">
        <f t="shared" si="0"/>
        <v>1210.8743999999999</v>
      </c>
      <c r="H19" s="3">
        <f t="shared" si="1"/>
        <v>0.75999999999839929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2936.92</v>
      </c>
      <c r="E20" s="2">
        <v>0</v>
      </c>
      <c r="F20" s="2">
        <v>0</v>
      </c>
      <c r="G20" s="3">
        <f t="shared" si="0"/>
        <v>111.60296</v>
      </c>
      <c r="H20" s="3">
        <f t="shared" si="1"/>
        <v>7.999999999992724E-2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18239.439999999999</v>
      </c>
      <c r="D23" s="2">
        <f>'PR-RAS'!E27</f>
        <v>21578.760000000002</v>
      </c>
      <c r="E23" s="2">
        <v>0</v>
      </c>
      <c r="F23" s="2">
        <v>0</v>
      </c>
      <c r="G23" s="3">
        <f t="shared" si="0"/>
        <v>1350.7331200000001</v>
      </c>
      <c r="H23" s="3">
        <f t="shared" si="1"/>
        <v>0.67999999999665306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4.7699999999999996</v>
      </c>
      <c r="D35" s="2">
        <f>'PR-RAS'!E39</f>
        <v>0</v>
      </c>
      <c r="E35" s="2">
        <v>0</v>
      </c>
      <c r="F35" s="2">
        <v>0</v>
      </c>
      <c r="G35" s="3">
        <f t="shared" si="0"/>
        <v>0.16217999999999999</v>
      </c>
      <c r="H35" s="3">
        <f t="shared" si="1"/>
        <v>0.23000000000000043</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4.7699999999999996</v>
      </c>
      <c r="D38" s="2">
        <f>'PR-RAS'!E42</f>
        <v>0</v>
      </c>
      <c r="E38" s="2">
        <v>0</v>
      </c>
      <c r="F38" s="2">
        <v>0</v>
      </c>
      <c r="G38" s="3">
        <f t="shared" si="0"/>
        <v>0.17648999999999998</v>
      </c>
      <c r="H38" s="3">
        <f t="shared" si="1"/>
        <v>0.23000000000000043</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2171114.37</v>
      </c>
      <c r="D45" s="2">
        <f>'PR-RAS'!E49</f>
        <v>2288057.34</v>
      </c>
      <c r="E45" s="2">
        <v>0</v>
      </c>
      <c r="F45" s="2">
        <v>0</v>
      </c>
      <c r="G45" s="3">
        <f t="shared" si="0"/>
        <v>296878.07819999999</v>
      </c>
      <c r="H45" s="3">
        <f t="shared" si="1"/>
        <v>0.7099999999627471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824408.22</v>
      </c>
      <c r="D54" s="2">
        <f>'PR-RAS'!E58</f>
        <v>202069.33000000002</v>
      </c>
      <c r="E54" s="2">
        <v>0</v>
      </c>
      <c r="F54" s="2">
        <v>0</v>
      </c>
      <c r="G54" s="3">
        <f t="shared" si="0"/>
        <v>65112.984639999995</v>
      </c>
      <c r="H54" s="3">
        <f t="shared" si="1"/>
        <v>0.54999999998835847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705708.22</v>
      </c>
      <c r="D55" s="2">
        <f>'PR-RAS'!E59</f>
        <v>74414.11</v>
      </c>
      <c r="E55" s="2">
        <v>0</v>
      </c>
      <c r="F55" s="2">
        <v>0</v>
      </c>
      <c r="G55" s="3">
        <f t="shared" si="0"/>
        <v>46144.96776</v>
      </c>
      <c r="H55" s="3">
        <f t="shared" si="1"/>
        <v>0.3299999999726424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118700</v>
      </c>
      <c r="D56" s="2">
        <f>'PR-RAS'!E60</f>
        <v>127655.22</v>
      </c>
      <c r="E56" s="2">
        <v>0</v>
      </c>
      <c r="F56" s="2">
        <v>0</v>
      </c>
      <c r="G56" s="3">
        <f t="shared" si="0"/>
        <v>20570.574199999999</v>
      </c>
      <c r="H56" s="3">
        <f t="shared" si="1"/>
        <v>0.22000000000116415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27350</v>
      </c>
      <c r="D57" s="2">
        <f>'PR-RAS'!E61</f>
        <v>0</v>
      </c>
      <c r="E57" s="2">
        <v>0</v>
      </c>
      <c r="F57" s="2">
        <v>0</v>
      </c>
      <c r="G57" s="3">
        <f t="shared" si="0"/>
        <v>1531.6000000000001</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27350</v>
      </c>
      <c r="D59" s="2">
        <f>'PR-RAS'!E63</f>
        <v>0</v>
      </c>
      <c r="E59" s="2">
        <v>0</v>
      </c>
      <c r="F59" s="2">
        <v>0</v>
      </c>
      <c r="G59" s="3">
        <f t="shared" si="0"/>
        <v>1586.3000000000002</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747724.28</v>
      </c>
      <c r="E60" s="2">
        <v>0</v>
      </c>
      <c r="F60" s="2">
        <v>0</v>
      </c>
      <c r="G60" s="3">
        <f t="shared" si="0"/>
        <v>88231.465039999995</v>
      </c>
      <c r="H60" s="3">
        <f t="shared" si="1"/>
        <v>0.28000000002793968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747724.28</v>
      </c>
      <c r="E63" s="2">
        <v>0</v>
      </c>
      <c r="F63" s="2">
        <v>0</v>
      </c>
      <c r="G63" s="3">
        <f>(B63/1000)*(C63*1+D63*2)</f>
        <v>92717.810720000009</v>
      </c>
      <c r="H63" s="3">
        <f>ABS(C63-ROUND(C63,0))+ABS(D63-ROUND(D63,0))</f>
        <v>0.28000000002793968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1319356.1499999999</v>
      </c>
      <c r="D70" s="2">
        <f>'PR-RAS'!E74</f>
        <v>1338263.73</v>
      </c>
      <c r="E70" s="2">
        <v>0</v>
      </c>
      <c r="F70" s="2">
        <v>0</v>
      </c>
      <c r="G70" s="3">
        <f t="shared" si="0"/>
        <v>275715.96909000003</v>
      </c>
      <c r="H70" s="3">
        <f t="shared" si="1"/>
        <v>0.41999999992549419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214579.5</v>
      </c>
      <c r="D71" s="2">
        <f>'PR-RAS'!E75</f>
        <v>202188.15</v>
      </c>
      <c r="E71" s="2">
        <v>0</v>
      </c>
      <c r="F71" s="2">
        <v>0</v>
      </c>
      <c r="G71" s="3">
        <f t="shared" si="0"/>
        <v>43326.90600000001</v>
      </c>
      <c r="H71" s="3">
        <f t="shared" si="1"/>
        <v>0.64999999999417923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1104776.6499999999</v>
      </c>
      <c r="D72" s="2">
        <f>'PR-RAS'!E76</f>
        <v>1136075.58</v>
      </c>
      <c r="E72" s="2">
        <v>0</v>
      </c>
      <c r="F72" s="2">
        <v>0</v>
      </c>
      <c r="G72" s="3">
        <f t="shared" si="0"/>
        <v>239761.87450999999</v>
      </c>
      <c r="H72" s="3">
        <f t="shared" si="1"/>
        <v>0.77000000001862645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83682.159999999989</v>
      </c>
      <c r="D78" s="2">
        <f>'PR-RAS'!E82</f>
        <v>88755.12000000001</v>
      </c>
      <c r="E78" s="2">
        <v>0</v>
      </c>
      <c r="F78" s="2">
        <v>0</v>
      </c>
      <c r="G78" s="3">
        <f t="shared" si="0"/>
        <v>20111.8148</v>
      </c>
      <c r="H78" s="3">
        <f t="shared" si="1"/>
        <v>0.27999999999883585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721.08</v>
      </c>
      <c r="D79" s="2">
        <f>'PR-RAS'!E83</f>
        <v>223.96</v>
      </c>
      <c r="E79" s="2">
        <v>0</v>
      </c>
      <c r="F79" s="2">
        <v>0</v>
      </c>
      <c r="G79" s="3">
        <f t="shared" si="0"/>
        <v>91.182000000000002</v>
      </c>
      <c r="H79" s="3">
        <f t="shared" si="1"/>
        <v>0.12000000000003297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721.08</v>
      </c>
      <c r="D81" s="2">
        <f>'PR-RAS'!E85</f>
        <v>223.96</v>
      </c>
      <c r="E81" s="2">
        <v>0</v>
      </c>
      <c r="F81" s="2">
        <v>0</v>
      </c>
      <c r="G81" s="3">
        <f t="shared" si="0"/>
        <v>93.52</v>
      </c>
      <c r="H81" s="3">
        <f t="shared" si="1"/>
        <v>0.12000000000003297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82961.079999999987</v>
      </c>
      <c r="D87" s="2">
        <f>'PR-RAS'!E91</f>
        <v>88531.16</v>
      </c>
      <c r="E87" s="2">
        <v>0</v>
      </c>
      <c r="F87" s="2">
        <v>0</v>
      </c>
      <c r="G87" s="3">
        <f t="shared" si="0"/>
        <v>22362.012399999996</v>
      </c>
      <c r="H87" s="3">
        <f t="shared" si="1"/>
        <v>0.23999999999068677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1592.67</v>
      </c>
      <c r="D88" s="2">
        <f>'PR-RAS'!E92</f>
        <v>4374.43</v>
      </c>
      <c r="E88" s="2">
        <v>0</v>
      </c>
      <c r="F88" s="2">
        <v>0</v>
      </c>
      <c r="G88" s="3">
        <f t="shared" si="0"/>
        <v>899.71311000000003</v>
      </c>
      <c r="H88" s="3">
        <f t="shared" si="1"/>
        <v>0.76000000000021828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61810.77</v>
      </c>
      <c r="D89" s="2">
        <f>'PR-RAS'!E93</f>
        <v>63894.2</v>
      </c>
      <c r="E89" s="2">
        <v>0</v>
      </c>
      <c r="F89" s="2">
        <v>0</v>
      </c>
      <c r="G89" s="3">
        <f t="shared" si="0"/>
        <v>16684.726959999996</v>
      </c>
      <c r="H89" s="3">
        <f t="shared" si="1"/>
        <v>0.43000000000029104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19557.64</v>
      </c>
      <c r="D90" s="2">
        <f>'PR-RAS'!E94</f>
        <v>19811.88</v>
      </c>
      <c r="E90" s="2">
        <v>0</v>
      </c>
      <c r="F90" s="2">
        <v>0</v>
      </c>
      <c r="G90" s="3">
        <f t="shared" si="0"/>
        <v>5267.1445999999996</v>
      </c>
      <c r="H90" s="3">
        <f t="shared" si="1"/>
        <v>0.47999999999956344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450.65</v>
      </c>
      <c r="E93" s="2">
        <v>0</v>
      </c>
      <c r="F93" s="2">
        <v>0</v>
      </c>
      <c r="G93" s="3">
        <f t="shared" si="0"/>
        <v>82.919599999999988</v>
      </c>
      <c r="H93" s="3">
        <f t="shared" si="1"/>
        <v>0.35000000000002274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198723.74</v>
      </c>
      <c r="D102" s="2">
        <f>'PR-RAS'!E106</f>
        <v>52214.07</v>
      </c>
      <c r="E102" s="2">
        <v>0</v>
      </c>
      <c r="F102" s="2">
        <v>0</v>
      </c>
      <c r="G102" s="3">
        <f t="shared" si="0"/>
        <v>30618.339880000003</v>
      </c>
      <c r="H102" s="3">
        <f t="shared" si="1"/>
        <v>0.33000000000902219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12.5</v>
      </c>
      <c r="E103" s="2">
        <v>0</v>
      </c>
      <c r="F103" s="2">
        <v>0</v>
      </c>
      <c r="G103" s="3">
        <f t="shared" si="0"/>
        <v>2.5499999999999998</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12.5</v>
      </c>
      <c r="E107" s="2">
        <v>0</v>
      </c>
      <c r="F107" s="2">
        <v>0</v>
      </c>
      <c r="G107" s="3">
        <f t="shared" si="0"/>
        <v>2.65</v>
      </c>
      <c r="H107" s="3">
        <f t="shared" si="1"/>
        <v>0.5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163849.22</v>
      </c>
      <c r="D108" s="2">
        <f>'PR-RAS'!E112</f>
        <v>1722.7600000000002</v>
      </c>
      <c r="E108" s="2">
        <v>0</v>
      </c>
      <c r="F108" s="2">
        <v>0</v>
      </c>
      <c r="G108" s="3">
        <f t="shared" si="0"/>
        <v>17900.537179999999</v>
      </c>
      <c r="H108" s="3">
        <f t="shared" si="1"/>
        <v>0.46000000000094587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28.34</v>
      </c>
      <c r="D110" s="2">
        <f>'PR-RAS'!E114</f>
        <v>0</v>
      </c>
      <c r="E110" s="2">
        <v>0</v>
      </c>
      <c r="F110" s="2">
        <v>0</v>
      </c>
      <c r="G110" s="3">
        <f t="shared" si="0"/>
        <v>3.0890599999999999</v>
      </c>
      <c r="H110" s="3">
        <f t="shared" si="1"/>
        <v>0.33999999999999986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163820.88</v>
      </c>
      <c r="D111" s="2">
        <f>'PR-RAS'!E115</f>
        <v>117.62</v>
      </c>
      <c r="E111" s="2">
        <v>0</v>
      </c>
      <c r="F111" s="2">
        <v>0</v>
      </c>
      <c r="G111" s="3">
        <f t="shared" si="0"/>
        <v>18046.173200000001</v>
      </c>
      <c r="H111" s="3">
        <f t="shared" si="1"/>
        <v>0.49999999999533884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1605.14</v>
      </c>
      <c r="E113" s="2">
        <v>0</v>
      </c>
      <c r="F113" s="2">
        <v>0</v>
      </c>
      <c r="G113" s="3">
        <f t="shared" si="0"/>
        <v>359.55136000000005</v>
      </c>
      <c r="H113" s="3">
        <f t="shared" si="1"/>
        <v>0.14000000000010004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34874.520000000004</v>
      </c>
      <c r="D116" s="2">
        <f>'PR-RAS'!E120</f>
        <v>50478.81</v>
      </c>
      <c r="E116" s="2">
        <v>0</v>
      </c>
      <c r="F116" s="2">
        <v>0</v>
      </c>
      <c r="G116" s="3">
        <f t="shared" si="0"/>
        <v>15620.696100000003</v>
      </c>
      <c r="H116" s="3">
        <f t="shared" si="1"/>
        <v>0.66999999999825377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670.48</v>
      </c>
      <c r="D117" s="2">
        <f>'PR-RAS'!E121</f>
        <v>1677.32</v>
      </c>
      <c r="E117" s="2">
        <v>0</v>
      </c>
      <c r="F117" s="2">
        <v>0</v>
      </c>
      <c r="G117" s="3">
        <f t="shared" si="0"/>
        <v>466.91392000000002</v>
      </c>
      <c r="H117" s="3">
        <f t="shared" si="1"/>
        <v>0.79999999999995453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34204.04</v>
      </c>
      <c r="D118" s="2">
        <f>'PR-RAS'!E122</f>
        <v>48801.49</v>
      </c>
      <c r="E118" s="2">
        <v>0</v>
      </c>
      <c r="F118" s="2">
        <v>0</v>
      </c>
      <c r="G118" s="3">
        <f t="shared" si="0"/>
        <v>15421.421339999999</v>
      </c>
      <c r="H118" s="3">
        <f t="shared" si="1"/>
        <v>0.52999999999883585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3244.38</v>
      </c>
      <c r="D121" s="2">
        <f>'PR-RAS'!E125</f>
        <v>3774.21</v>
      </c>
      <c r="E121" s="2">
        <v>0</v>
      </c>
      <c r="F121" s="2">
        <v>0</v>
      </c>
      <c r="G121" s="3">
        <f t="shared" si="0"/>
        <v>1295.136</v>
      </c>
      <c r="H121" s="3">
        <f t="shared" si="1"/>
        <v>0.59000000000014552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3244.38</v>
      </c>
      <c r="D122" s="2">
        <f>'PR-RAS'!E126</f>
        <v>3774.21</v>
      </c>
      <c r="E122" s="2">
        <v>0</v>
      </c>
      <c r="F122" s="2">
        <v>0</v>
      </c>
      <c r="G122" s="3">
        <f t="shared" si="0"/>
        <v>1305.9287999999999</v>
      </c>
      <c r="H122" s="3">
        <f t="shared" si="1"/>
        <v>0.59000000000014552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3244.38</v>
      </c>
      <c r="D124" s="2">
        <f>'PR-RAS'!E128</f>
        <v>3774.21</v>
      </c>
      <c r="E124" s="2">
        <v>0</v>
      </c>
      <c r="F124" s="2">
        <v>0</v>
      </c>
      <c r="G124" s="3">
        <f t="shared" si="0"/>
        <v>1327.5143999999998</v>
      </c>
      <c r="H124" s="3">
        <f t="shared" si="1"/>
        <v>0.59000000000014552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8559.61</v>
      </c>
      <c r="E136" s="2">
        <v>0</v>
      </c>
      <c r="F136" s="2">
        <v>0</v>
      </c>
      <c r="G136" s="3">
        <f t="shared" si="0"/>
        <v>2311.0947000000001</v>
      </c>
      <c r="H136" s="3">
        <f t="shared" si="1"/>
        <v>0.38999999999941792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8559.61</v>
      </c>
      <c r="E147" s="2">
        <v>0</v>
      </c>
      <c r="F147" s="2">
        <v>0</v>
      </c>
      <c r="G147" s="3">
        <f t="shared" si="0"/>
        <v>2499.4061200000001</v>
      </c>
      <c r="H147" s="3">
        <f t="shared" si="1"/>
        <v>0.38999999999941792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1471300.9500000002</v>
      </c>
      <c r="D148" s="2">
        <f>'PR-RAS'!E152</f>
        <v>1688835.08</v>
      </c>
      <c r="E148" s="2">
        <v>0</v>
      </c>
      <c r="F148" s="2">
        <v>0</v>
      </c>
      <c r="G148" s="3">
        <f t="shared" si="0"/>
        <v>712798.75317000004</v>
      </c>
      <c r="H148" s="3">
        <f t="shared" si="1"/>
        <v>0.12999999988824129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238828.86</v>
      </c>
      <c r="D149" s="2">
        <f>'PR-RAS'!E153</f>
        <v>376173.46000000008</v>
      </c>
      <c r="E149" s="2">
        <v>0</v>
      </c>
      <c r="F149" s="2">
        <v>0</v>
      </c>
      <c r="G149" s="3">
        <f t="shared" si="0"/>
        <v>146694.01544000002</v>
      </c>
      <c r="H149" s="3">
        <f t="shared" si="1"/>
        <v>0.60000000009313226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195609.34</v>
      </c>
      <c r="D150" s="2">
        <f>'PR-RAS'!E154</f>
        <v>304307.78000000003</v>
      </c>
      <c r="E150" s="2">
        <v>0</v>
      </c>
      <c r="F150" s="2">
        <v>0</v>
      </c>
      <c r="G150" s="3">
        <f t="shared" si="0"/>
        <v>119829.5101</v>
      </c>
      <c r="H150" s="3">
        <f t="shared" si="1"/>
        <v>0.55999999996856786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195609.34</v>
      </c>
      <c r="D151" s="2">
        <f>'PR-RAS'!E155</f>
        <v>304307.78000000003</v>
      </c>
      <c r="E151" s="2">
        <v>0</v>
      </c>
      <c r="F151" s="2">
        <v>0</v>
      </c>
      <c r="G151" s="3">
        <f t="shared" si="0"/>
        <v>120633.735</v>
      </c>
      <c r="H151" s="3">
        <f t="shared" si="1"/>
        <v>0.55999999996856786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10944</v>
      </c>
      <c r="D155" s="2">
        <f>'PR-RAS'!E159</f>
        <v>21654.84</v>
      </c>
      <c r="E155" s="2">
        <v>0</v>
      </c>
      <c r="F155" s="2">
        <v>0</v>
      </c>
      <c r="G155" s="3">
        <f t="shared" si="0"/>
        <v>8355.0667200000007</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32275.52</v>
      </c>
      <c r="D156" s="2">
        <f>'PR-RAS'!E160</f>
        <v>50210.84</v>
      </c>
      <c r="E156" s="2">
        <v>0</v>
      </c>
      <c r="F156" s="2">
        <v>0</v>
      </c>
      <c r="G156" s="3">
        <f t="shared" si="0"/>
        <v>20568.065999999999</v>
      </c>
      <c r="H156" s="3">
        <f t="shared" si="1"/>
        <v>0.6400000000030559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32275.52</v>
      </c>
      <c r="D158" s="2">
        <f>'PR-RAS'!E162</f>
        <v>50210.84</v>
      </c>
      <c r="E158" s="2">
        <v>0</v>
      </c>
      <c r="F158" s="2">
        <v>0</v>
      </c>
      <c r="G158" s="3">
        <f t="shared" si="0"/>
        <v>20833.460399999996</v>
      </c>
      <c r="H158" s="3">
        <f t="shared" si="1"/>
        <v>0.6400000000030559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1008509.4800000001</v>
      </c>
      <c r="D160" s="2">
        <f>'PR-RAS'!E164</f>
        <v>1029791.69</v>
      </c>
      <c r="E160" s="2">
        <v>0</v>
      </c>
      <c r="F160" s="2">
        <v>0</v>
      </c>
      <c r="G160" s="3">
        <f t="shared" si="0"/>
        <v>487826.76474000001</v>
      </c>
      <c r="H160" s="3">
        <f t="shared" si="1"/>
        <v>0.79000000015366822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23578.38</v>
      </c>
      <c r="D161" s="2">
        <f>'PR-RAS'!E165</f>
        <v>25757.78</v>
      </c>
      <c r="E161" s="2">
        <v>0</v>
      </c>
      <c r="F161" s="2">
        <v>0</v>
      </c>
      <c r="G161" s="3">
        <f t="shared" si="0"/>
        <v>12015.030400000001</v>
      </c>
      <c r="H161" s="3">
        <f t="shared" si="1"/>
        <v>0.60000000000218279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5205.33</v>
      </c>
      <c r="D162" s="2">
        <f>'PR-RAS'!E166</f>
        <v>5758.58</v>
      </c>
      <c r="E162" s="2">
        <v>0</v>
      </c>
      <c r="F162" s="2">
        <v>0</v>
      </c>
      <c r="G162" s="3">
        <f t="shared" si="0"/>
        <v>2692.32089</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8386.2900000000009</v>
      </c>
      <c r="D163" s="2">
        <f>'PR-RAS'!E167</f>
        <v>10510.08</v>
      </c>
      <c r="E163" s="2">
        <v>0</v>
      </c>
      <c r="F163" s="2">
        <v>0</v>
      </c>
      <c r="G163" s="3">
        <f t="shared" si="0"/>
        <v>4763.8449000000001</v>
      </c>
      <c r="H163" s="3">
        <f t="shared" si="1"/>
        <v>0.37000000000080036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2455.4299999999998</v>
      </c>
      <c r="D164" s="2">
        <f>'PR-RAS'!E168</f>
        <v>2574.62</v>
      </c>
      <c r="E164" s="2">
        <v>0</v>
      </c>
      <c r="F164" s="2">
        <v>0</v>
      </c>
      <c r="G164" s="3">
        <f t="shared" si="0"/>
        <v>1239.5612100000001</v>
      </c>
      <c r="H164" s="3">
        <f t="shared" si="1"/>
        <v>0.80999999999994543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7531.33</v>
      </c>
      <c r="D165" s="2">
        <f>'PR-RAS'!E169</f>
        <v>6914.5</v>
      </c>
      <c r="E165" s="2">
        <v>0</v>
      </c>
      <c r="F165" s="2">
        <v>0</v>
      </c>
      <c r="G165" s="3">
        <f t="shared" si="0"/>
        <v>3503.0941200000007</v>
      </c>
      <c r="H165" s="3">
        <f t="shared" si="1"/>
        <v>0.82999999999992724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82961.51999999999</v>
      </c>
      <c r="D166" s="2">
        <f>'PR-RAS'!E170</f>
        <v>97872.2</v>
      </c>
      <c r="E166" s="2">
        <v>0</v>
      </c>
      <c r="F166" s="2">
        <v>0</v>
      </c>
      <c r="G166" s="3">
        <f t="shared" si="0"/>
        <v>45986.476799999997</v>
      </c>
      <c r="H166" s="3">
        <f t="shared" si="1"/>
        <v>0.680000000007567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13655.17</v>
      </c>
      <c r="D167" s="2">
        <f>'PR-RAS'!E171</f>
        <v>17301.63</v>
      </c>
      <c r="E167" s="2">
        <v>0</v>
      </c>
      <c r="F167" s="2">
        <v>0</v>
      </c>
      <c r="G167" s="3">
        <f t="shared" si="0"/>
        <v>8010.8993800000007</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59722.97</v>
      </c>
      <c r="D169" s="2">
        <f>'PR-RAS'!E173</f>
        <v>58681.86</v>
      </c>
      <c r="E169" s="2">
        <v>0</v>
      </c>
      <c r="F169" s="2">
        <v>0</v>
      </c>
      <c r="G169" s="3">
        <f t="shared" si="0"/>
        <v>29750.563920000001</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6632.34</v>
      </c>
      <c r="D170" s="2">
        <f>'PR-RAS'!E174</f>
        <v>20369.849999999999</v>
      </c>
      <c r="E170" s="2">
        <v>0</v>
      </c>
      <c r="F170" s="2">
        <v>0</v>
      </c>
      <c r="G170" s="3">
        <f t="shared" si="0"/>
        <v>8005.8747599999997</v>
      </c>
      <c r="H170" s="3">
        <f t="shared" si="1"/>
        <v>0.49000000000160071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2951.04</v>
      </c>
      <c r="D171" s="2">
        <f>'PR-RAS'!E175</f>
        <v>1518.86</v>
      </c>
      <c r="E171" s="2">
        <v>0</v>
      </c>
      <c r="F171" s="2">
        <v>0</v>
      </c>
      <c r="G171" s="3">
        <f t="shared" si="0"/>
        <v>1018.0892000000001</v>
      </c>
      <c r="H171" s="3">
        <f t="shared" si="1"/>
        <v>0.18000000000006366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774576.28</v>
      </c>
      <c r="D174" s="2">
        <f>'PR-RAS'!E178</f>
        <v>769865.95</v>
      </c>
      <c r="E174" s="2">
        <v>0</v>
      </c>
      <c r="F174" s="2">
        <v>0</v>
      </c>
      <c r="G174" s="3">
        <f t="shared" si="0"/>
        <v>400375.3151399999</v>
      </c>
      <c r="H174" s="3">
        <f t="shared" si="1"/>
        <v>0.33000000007450581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4450.24</v>
      </c>
      <c r="D175" s="2">
        <f>'PR-RAS'!E179</f>
        <v>9925.82</v>
      </c>
      <c r="E175" s="2">
        <v>0</v>
      </c>
      <c r="F175" s="2">
        <v>0</v>
      </c>
      <c r="G175" s="3">
        <f t="shared" si="0"/>
        <v>4228.5271199999988</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329606.55</v>
      </c>
      <c r="D176" s="2">
        <f>'PR-RAS'!E180</f>
        <v>396993.8</v>
      </c>
      <c r="E176" s="2">
        <v>0</v>
      </c>
      <c r="F176" s="2">
        <v>0</v>
      </c>
      <c r="G176" s="3">
        <f t="shared" si="0"/>
        <v>196628.97624999998</v>
      </c>
      <c r="H176" s="3">
        <f t="shared" si="1"/>
        <v>0.65000000002328306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23303.75</v>
      </c>
      <c r="D177" s="2">
        <f>'PR-RAS'!E181</f>
        <v>10249.48</v>
      </c>
      <c r="E177" s="2">
        <v>0</v>
      </c>
      <c r="F177" s="2">
        <v>0</v>
      </c>
      <c r="G177" s="3">
        <f t="shared" si="0"/>
        <v>7709.2769599999992</v>
      </c>
      <c r="H177" s="3">
        <f t="shared" si="1"/>
        <v>0.72999999999956344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220227.94</v>
      </c>
      <c r="D178" s="2">
        <f>'PR-RAS'!E182</f>
        <v>79591.53</v>
      </c>
      <c r="E178" s="2">
        <v>0</v>
      </c>
      <c r="F178" s="2">
        <v>0</v>
      </c>
      <c r="G178" s="3">
        <f t="shared" si="0"/>
        <v>67155.747000000003</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7258.75</v>
      </c>
      <c r="D179" s="2">
        <f>'PR-RAS'!E183</f>
        <v>12512.5</v>
      </c>
      <c r="E179" s="2">
        <v>0</v>
      </c>
      <c r="F179" s="2">
        <v>0</v>
      </c>
      <c r="G179" s="3">
        <f t="shared" si="0"/>
        <v>5746.5074999999997</v>
      </c>
      <c r="H179" s="3">
        <f t="shared" si="1"/>
        <v>0.75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24148</v>
      </c>
      <c r="D180" s="2">
        <f>'PR-RAS'!E184</f>
        <v>18197.55</v>
      </c>
      <c r="E180" s="2">
        <v>0</v>
      </c>
      <c r="F180" s="2">
        <v>0</v>
      </c>
      <c r="G180" s="3">
        <f t="shared" si="0"/>
        <v>10837.214899999999</v>
      </c>
      <c r="H180" s="3">
        <f t="shared" si="1"/>
        <v>0.4500000000007276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142562.29</v>
      </c>
      <c r="D181" s="2">
        <f>'PR-RAS'!E185</f>
        <v>219098.34</v>
      </c>
      <c r="E181" s="2">
        <v>0</v>
      </c>
      <c r="F181" s="2">
        <v>0</v>
      </c>
      <c r="G181" s="3">
        <f t="shared" si="0"/>
        <v>104536.61459999999</v>
      </c>
      <c r="H181" s="3">
        <f t="shared" si="1"/>
        <v>0.63000000000465661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8681.99</v>
      </c>
      <c r="D182" s="2">
        <f>'PR-RAS'!E186</f>
        <v>8344.2000000000007</v>
      </c>
      <c r="E182" s="2">
        <v>0</v>
      </c>
      <c r="F182" s="2">
        <v>0</v>
      </c>
      <c r="G182" s="3">
        <f t="shared" si="0"/>
        <v>4592.0405899999996</v>
      </c>
      <c r="H182" s="3">
        <f t="shared" si="1"/>
        <v>0.21000000000094587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14336.77</v>
      </c>
      <c r="D183" s="2">
        <f>'PR-RAS'!E187</f>
        <v>14952.73</v>
      </c>
      <c r="E183" s="2">
        <v>0</v>
      </c>
      <c r="F183" s="2">
        <v>0</v>
      </c>
      <c r="G183" s="3">
        <f t="shared" si="0"/>
        <v>8052.0858599999992</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1308.05</v>
      </c>
      <c r="D184" s="2">
        <f>'PR-RAS'!E188</f>
        <v>0</v>
      </c>
      <c r="E184" s="2">
        <v>0</v>
      </c>
      <c r="F184" s="2">
        <v>0</v>
      </c>
      <c r="G184" s="3">
        <f t="shared" si="0"/>
        <v>239.37314999999998</v>
      </c>
      <c r="H184" s="3">
        <f t="shared" si="1"/>
        <v>4.9999999999954525E-2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126085.25</v>
      </c>
      <c r="D190" s="2">
        <f>'PR-RAS'!E194</f>
        <v>136295.75999999998</v>
      </c>
      <c r="E190" s="2">
        <v>0</v>
      </c>
      <c r="F190" s="2">
        <v>0</v>
      </c>
      <c r="G190" s="3">
        <f t="shared" si="0"/>
        <v>75349.90952999999</v>
      </c>
      <c r="H190" s="3">
        <f t="shared" si="1"/>
        <v>0.4900000000197906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48970.1</v>
      </c>
      <c r="D191" s="2">
        <f>'PR-RAS'!E195</f>
        <v>26641.17</v>
      </c>
      <c r="E191" s="2">
        <v>0</v>
      </c>
      <c r="F191" s="2">
        <v>0</v>
      </c>
      <c r="G191" s="3">
        <f t="shared" si="0"/>
        <v>19427.963599999999</v>
      </c>
      <c r="H191" s="3">
        <f t="shared" si="1"/>
        <v>0.26999999999679858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7271.93</v>
      </c>
      <c r="D192" s="2">
        <f>'PR-RAS'!E196</f>
        <v>7507.13</v>
      </c>
      <c r="E192" s="2">
        <v>0</v>
      </c>
      <c r="F192" s="2">
        <v>0</v>
      </c>
      <c r="G192" s="3">
        <f t="shared" si="0"/>
        <v>4256.6622900000002</v>
      </c>
      <c r="H192" s="3">
        <f t="shared" si="1"/>
        <v>0.1999999999998181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46436.75</v>
      </c>
      <c r="D193" s="2">
        <f>'PR-RAS'!E197</f>
        <v>56782.25</v>
      </c>
      <c r="E193" s="2">
        <v>0</v>
      </c>
      <c r="F193" s="2">
        <v>0</v>
      </c>
      <c r="G193" s="3">
        <f t="shared" si="0"/>
        <v>30720.240000000002</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1088.3599999999999</v>
      </c>
      <c r="D194" s="2">
        <f>'PR-RAS'!E198</f>
        <v>960.92</v>
      </c>
      <c r="E194" s="2">
        <v>0</v>
      </c>
      <c r="F194" s="2">
        <v>0</v>
      </c>
      <c r="G194" s="3">
        <f t="shared" si="0"/>
        <v>580.96859999999992</v>
      </c>
      <c r="H194" s="3">
        <f t="shared" si="1"/>
        <v>0.43999999999994088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8708.52</v>
      </c>
      <c r="D195" s="2">
        <f>'PR-RAS'!E199</f>
        <v>25079.57</v>
      </c>
      <c r="E195" s="2">
        <v>0</v>
      </c>
      <c r="F195" s="2">
        <v>0</v>
      </c>
      <c r="G195" s="3">
        <f t="shared" si="0"/>
        <v>11420.326040000002</v>
      </c>
      <c r="H195" s="3">
        <f t="shared" si="1"/>
        <v>0.90999999999985448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13609.59</v>
      </c>
      <c r="D197" s="2">
        <f>'PR-RAS'!E201</f>
        <v>19324.72</v>
      </c>
      <c r="E197" s="2">
        <v>0</v>
      </c>
      <c r="F197" s="2">
        <v>0</v>
      </c>
      <c r="G197" s="3">
        <f t="shared" si="0"/>
        <v>10242.76988</v>
      </c>
      <c r="H197" s="3">
        <f t="shared" si="1"/>
        <v>0.68999999999869033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3401.02</v>
      </c>
      <c r="D198" s="2">
        <f>'PR-RAS'!E202</f>
        <v>4136.62</v>
      </c>
      <c r="E198" s="2">
        <v>0</v>
      </c>
      <c r="F198" s="2">
        <v>0</v>
      </c>
      <c r="G198" s="3">
        <f t="shared" si="0"/>
        <v>2299.8292200000001</v>
      </c>
      <c r="H198" s="3">
        <f t="shared" si="1"/>
        <v>0.40000000000009095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3401.02</v>
      </c>
      <c r="D212" s="2">
        <f>'PR-RAS'!E216</f>
        <v>4136.62</v>
      </c>
      <c r="E212" s="2">
        <v>0</v>
      </c>
      <c r="F212" s="2">
        <v>0</v>
      </c>
      <c r="G212" s="3">
        <f t="shared" si="0"/>
        <v>2463.2688600000001</v>
      </c>
      <c r="H212" s="3">
        <f t="shared" si="1"/>
        <v>0.40000000000009095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3382.04</v>
      </c>
      <c r="D213" s="2">
        <f>'PR-RAS'!E217</f>
        <v>4136.2299999999996</v>
      </c>
      <c r="E213" s="2">
        <v>0</v>
      </c>
      <c r="F213" s="2">
        <v>0</v>
      </c>
      <c r="G213" s="3">
        <f t="shared" si="0"/>
        <v>2470.7539999999999</v>
      </c>
      <c r="H213" s="3">
        <f t="shared" si="1"/>
        <v>0.26999999999952706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18.98</v>
      </c>
      <c r="D215" s="2">
        <f>'PR-RAS'!E219</f>
        <v>0.39</v>
      </c>
      <c r="E215" s="2">
        <v>0</v>
      </c>
      <c r="F215" s="2">
        <v>0</v>
      </c>
      <c r="G215" s="3">
        <f t="shared" si="0"/>
        <v>4.2286400000000004</v>
      </c>
      <c r="H215" s="3">
        <f t="shared" si="1"/>
        <v>0.40999999999999959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43575.83</v>
      </c>
      <c r="D226" s="2">
        <f>'PR-RAS'!E230</f>
        <v>0</v>
      </c>
      <c r="E226" s="2">
        <v>0</v>
      </c>
      <c r="F226" s="2">
        <v>0</v>
      </c>
      <c r="G226" s="3">
        <f t="shared" si="0"/>
        <v>9804.5617500000008</v>
      </c>
      <c r="H226" s="3">
        <f t="shared" si="1"/>
        <v>0.16999999999825377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43575.83</v>
      </c>
      <c r="D242" s="2">
        <f>'PR-RAS'!E246</f>
        <v>0</v>
      </c>
      <c r="E242" s="2">
        <v>0</v>
      </c>
      <c r="F242" s="2">
        <v>0</v>
      </c>
      <c r="G242" s="3">
        <f t="shared" si="0"/>
        <v>10501.775030000001</v>
      </c>
      <c r="H242" s="3">
        <f t="shared" si="1"/>
        <v>0.16999999999825377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43575.83</v>
      </c>
      <c r="D244" s="2">
        <f>'PR-RAS'!E248</f>
        <v>0</v>
      </c>
      <c r="E244" s="2">
        <v>0</v>
      </c>
      <c r="F244" s="2">
        <v>0</v>
      </c>
      <c r="G244" s="3">
        <f t="shared" si="0"/>
        <v>10588.92669</v>
      </c>
      <c r="H244" s="3">
        <f t="shared" si="1"/>
        <v>0.16999999999825377</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41163.72</v>
      </c>
      <c r="D258" s="2">
        <f>'PR-RAS'!E262</f>
        <v>90107.32</v>
      </c>
      <c r="E258" s="2">
        <v>0</v>
      </c>
      <c r="F258" s="2">
        <v>0</v>
      </c>
      <c r="G258" s="3">
        <f t="shared" si="0"/>
        <v>56894.238520000006</v>
      </c>
      <c r="H258" s="3">
        <f t="shared" si="1"/>
        <v>0.60000000000582077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41163.72</v>
      </c>
      <c r="D265" s="2">
        <f>'PR-RAS'!E269</f>
        <v>90107.32</v>
      </c>
      <c r="E265" s="2">
        <v>0</v>
      </c>
      <c r="F265" s="2">
        <v>0</v>
      </c>
      <c r="G265" s="3">
        <f t="shared" si="0"/>
        <v>58443.887040000009</v>
      </c>
      <c r="H265" s="3">
        <f t="shared" si="1"/>
        <v>0.60000000000582077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22959.15</v>
      </c>
      <c r="D266" s="2">
        <f>'PR-RAS'!E270</f>
        <v>72617.72</v>
      </c>
      <c r="E266" s="2">
        <v>0</v>
      </c>
      <c r="F266" s="2">
        <v>0</v>
      </c>
      <c r="G266" s="3">
        <f t="shared" si="0"/>
        <v>44571.566350000001</v>
      </c>
      <c r="H266" s="3">
        <f t="shared" si="1"/>
        <v>0.43000000000029104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18204.57</v>
      </c>
      <c r="D267" s="2">
        <f>'PR-RAS'!E271</f>
        <v>17489.599999999999</v>
      </c>
      <c r="E267" s="2">
        <v>0</v>
      </c>
      <c r="F267" s="2">
        <v>0</v>
      </c>
      <c r="G267" s="3">
        <f t="shared" si="0"/>
        <v>14146.882820000001</v>
      </c>
      <c r="H267" s="3">
        <f t="shared" si="1"/>
        <v>0.83000000000174623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135822.03999999998</v>
      </c>
      <c r="D269" s="2">
        <f>'PR-RAS'!E273</f>
        <v>188625.99</v>
      </c>
      <c r="E269" s="2">
        <v>0</v>
      </c>
      <c r="F269" s="2">
        <v>0</v>
      </c>
      <c r="G269" s="3">
        <f t="shared" si="0"/>
        <v>137503.83736</v>
      </c>
      <c r="H269" s="3">
        <f t="shared" si="1"/>
        <v>4.9999999988358468E-2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115348.18</v>
      </c>
      <c r="D270" s="2">
        <f>'PR-RAS'!E274</f>
        <v>135089.66</v>
      </c>
      <c r="E270" s="2">
        <v>0</v>
      </c>
      <c r="F270" s="2">
        <v>0</v>
      </c>
      <c r="G270" s="3">
        <f t="shared" si="0"/>
        <v>103706.89750000001</v>
      </c>
      <c r="H270" s="3">
        <f t="shared" si="1"/>
        <v>0.51999999998952262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115348.18</v>
      </c>
      <c r="D271" s="2">
        <f>'PR-RAS'!E275</f>
        <v>135089.66</v>
      </c>
      <c r="E271" s="2">
        <v>0</v>
      </c>
      <c r="F271" s="2">
        <v>0</v>
      </c>
      <c r="G271" s="3">
        <f t="shared" si="0"/>
        <v>104092.425</v>
      </c>
      <c r="H271" s="3">
        <f t="shared" si="1"/>
        <v>0.51999999998952262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15000</v>
      </c>
      <c r="D274" s="2">
        <f>'PR-RAS'!E278</f>
        <v>3500</v>
      </c>
      <c r="E274" s="2">
        <v>0</v>
      </c>
      <c r="F274" s="2">
        <v>0</v>
      </c>
      <c r="G274" s="3">
        <f t="shared" si="0"/>
        <v>6006</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15000</v>
      </c>
      <c r="D275" s="2">
        <f>'PR-RAS'!E279</f>
        <v>3500</v>
      </c>
      <c r="E275" s="2">
        <v>0</v>
      </c>
      <c r="F275" s="2">
        <v>0</v>
      </c>
      <c r="G275" s="3">
        <f t="shared" ref="G275:G528" si="12">(B275/1000)*(C275*1+D275*2)</f>
        <v>6028.0000000000009</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5473.86</v>
      </c>
      <c r="D279" s="2">
        <f>'PR-RAS'!E283</f>
        <v>50036.33</v>
      </c>
      <c r="E279" s="2">
        <v>0</v>
      </c>
      <c r="F279" s="2">
        <v>0</v>
      </c>
      <c r="G279" s="3">
        <f t="shared" si="12"/>
        <v>29341.932560000005</v>
      </c>
      <c r="H279" s="3">
        <f t="shared" si="13"/>
        <v>0.47000000000207365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5473.86</v>
      </c>
      <c r="D280" s="2">
        <f>'PR-RAS'!E284</f>
        <v>50036.33</v>
      </c>
      <c r="E280" s="2">
        <v>0</v>
      </c>
      <c r="F280" s="2">
        <v>0</v>
      </c>
      <c r="G280" s="3">
        <f t="shared" si="12"/>
        <v>29447.479080000005</v>
      </c>
      <c r="H280" s="3">
        <f t="shared" si="13"/>
        <v>0.47000000000207365</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1471300.9500000002</v>
      </c>
      <c r="D295" s="2">
        <f>'PR-RAS'!E299</f>
        <v>1688835.08</v>
      </c>
      <c r="E295" s="2">
        <v>0</v>
      </c>
      <c r="F295" s="2">
        <v>0</v>
      </c>
      <c r="G295" s="3">
        <f t="shared" si="12"/>
        <v>1425597.5063400001</v>
      </c>
      <c r="H295" s="3">
        <f t="shared" si="13"/>
        <v>0.12999999988824129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1538216.37</v>
      </c>
      <c r="D296" s="2">
        <f>'PR-RAS'!E300</f>
        <v>1329888.7899999996</v>
      </c>
      <c r="E296" s="2">
        <v>0</v>
      </c>
      <c r="F296" s="2">
        <v>0</v>
      </c>
      <c r="G296" s="3">
        <f t="shared" si="12"/>
        <v>1238408.2152499997</v>
      </c>
      <c r="H296" s="3">
        <f t="shared" si="13"/>
        <v>0.58000000054016709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751898.04</v>
      </c>
      <c r="D298" s="2">
        <f>'PR-RAS'!E302</f>
        <v>1039449.4200000004</v>
      </c>
      <c r="E298" s="2">
        <v>0</v>
      </c>
      <c r="F298" s="2">
        <v>0</v>
      </c>
      <c r="G298" s="3">
        <f t="shared" si="12"/>
        <v>840746.67336000025</v>
      </c>
      <c r="H298" s="3">
        <f t="shared" si="13"/>
        <v>0.46000000042840838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796803.38</v>
      </c>
      <c r="D300" s="2">
        <f>'PR-RAS'!E304</f>
        <v>98380.179999999702</v>
      </c>
      <c r="E300" s="2">
        <v>0</v>
      </c>
      <c r="F300" s="2">
        <v>0</v>
      </c>
      <c r="G300" s="3">
        <f t="shared" si="12"/>
        <v>297075.55825999979</v>
      </c>
      <c r="H300" s="3">
        <f t="shared" si="13"/>
        <v>0.55999999970663339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79.649999999999636</v>
      </c>
      <c r="E301" s="2">
        <v>0</v>
      </c>
      <c r="F301" s="2">
        <v>0</v>
      </c>
      <c r="G301" s="3">
        <f t="shared" si="12"/>
        <v>47.789999999999779</v>
      </c>
      <c r="H301" s="3">
        <f t="shared" si="13"/>
        <v>0.3500000000003638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13295.33</v>
      </c>
      <c r="D303" s="2">
        <f>'PR-RAS'!E308</f>
        <v>17683.29</v>
      </c>
      <c r="E303" s="2">
        <v>0</v>
      </c>
      <c r="F303" s="2">
        <v>0</v>
      </c>
      <c r="G303" s="3">
        <f t="shared" si="12"/>
        <v>14695.89682</v>
      </c>
      <c r="H303" s="3">
        <f t="shared" si="13"/>
        <v>0.62000000000080036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13295.33</v>
      </c>
      <c r="D304" s="2">
        <f>'PR-RAS'!E309</f>
        <v>17683.29</v>
      </c>
      <c r="E304" s="2">
        <v>0</v>
      </c>
      <c r="F304" s="2">
        <v>0</v>
      </c>
      <c r="G304" s="3">
        <f t="shared" si="12"/>
        <v>14744.558730000001</v>
      </c>
      <c r="H304" s="3">
        <f t="shared" si="13"/>
        <v>0.62000000000080036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13295.33</v>
      </c>
      <c r="D305" s="2">
        <f>'PR-RAS'!E310</f>
        <v>17683.29</v>
      </c>
      <c r="E305" s="2">
        <v>0</v>
      </c>
      <c r="F305" s="2">
        <v>0</v>
      </c>
      <c r="G305" s="3">
        <f t="shared" si="12"/>
        <v>14793.220640000001</v>
      </c>
      <c r="H305" s="3">
        <f t="shared" si="13"/>
        <v>0.62000000000080036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13295.33</v>
      </c>
      <c r="D306" s="2">
        <f>'PR-RAS'!E311</f>
        <v>17683.29</v>
      </c>
      <c r="E306" s="2">
        <v>0</v>
      </c>
      <c r="F306" s="2">
        <v>0</v>
      </c>
      <c r="G306" s="3">
        <f t="shared" si="12"/>
        <v>14841.88255</v>
      </c>
      <c r="H306" s="3">
        <f t="shared" si="13"/>
        <v>0.62000000000080036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1628910.62</v>
      </c>
      <c r="D355" s="2">
        <f>'PR-RAS'!E360</f>
        <v>1325769.4000000001</v>
      </c>
      <c r="E355" s="2">
        <v>0</v>
      </c>
      <c r="F355" s="2">
        <v>0</v>
      </c>
      <c r="G355" s="3">
        <f t="shared" si="12"/>
        <v>1515279.0946799999</v>
      </c>
      <c r="H355" s="3">
        <f t="shared" si="13"/>
        <v>0.78000000002793968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693204.25</v>
      </c>
      <c r="D368" s="2">
        <f>'PR-RAS'!E373</f>
        <v>864566.9800000001</v>
      </c>
      <c r="E368" s="2">
        <v>0</v>
      </c>
      <c r="F368" s="2">
        <v>0</v>
      </c>
      <c r="G368" s="3">
        <f t="shared" si="12"/>
        <v>888998.12306999997</v>
      </c>
      <c r="H368" s="3">
        <f t="shared" si="13"/>
        <v>0.26999999990221113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599054.42999999993</v>
      </c>
      <c r="D369" s="2">
        <f>'PR-RAS'!E374</f>
        <v>750014.06</v>
      </c>
      <c r="E369" s="2">
        <v>0</v>
      </c>
      <c r="F369" s="2">
        <v>0</v>
      </c>
      <c r="G369" s="3">
        <f t="shared" si="12"/>
        <v>772462.37839999993</v>
      </c>
      <c r="H369" s="3">
        <f t="shared" si="13"/>
        <v>0.48999999999068677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12725</v>
      </c>
      <c r="D371" s="2">
        <f>'PR-RAS'!E376</f>
        <v>0</v>
      </c>
      <c r="E371" s="2">
        <v>0</v>
      </c>
      <c r="F371" s="2">
        <v>0</v>
      </c>
      <c r="G371" s="3">
        <f t="shared" si="12"/>
        <v>4708.25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274695.2</v>
      </c>
      <c r="D372" s="2">
        <f>'PR-RAS'!E377</f>
        <v>623579.93000000005</v>
      </c>
      <c r="E372" s="2">
        <v>0</v>
      </c>
      <c r="F372" s="2">
        <v>0</v>
      </c>
      <c r="G372" s="3">
        <f t="shared" si="12"/>
        <v>564608.22726000007</v>
      </c>
      <c r="H372" s="3">
        <f t="shared" si="13"/>
        <v>0.26999999996041879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311634.23</v>
      </c>
      <c r="D373" s="2">
        <f>'PR-RAS'!E378</f>
        <v>126434.13</v>
      </c>
      <c r="E373" s="2">
        <v>0</v>
      </c>
      <c r="F373" s="2">
        <v>0</v>
      </c>
      <c r="G373" s="3">
        <f t="shared" si="12"/>
        <v>209994.92627999999</v>
      </c>
      <c r="H373" s="3">
        <f t="shared" si="13"/>
        <v>0.35999999998603016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82850.570000000007</v>
      </c>
      <c r="D374" s="2">
        <f>'PR-RAS'!E379</f>
        <v>109653.79000000001</v>
      </c>
      <c r="E374" s="2">
        <v>0</v>
      </c>
      <c r="F374" s="2">
        <v>0</v>
      </c>
      <c r="G374" s="3">
        <f t="shared" si="12"/>
        <v>112704.98995</v>
      </c>
      <c r="H374" s="3">
        <f t="shared" si="13"/>
        <v>0.63999999998486601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13569.96</v>
      </c>
      <c r="D375" s="2">
        <f>'PR-RAS'!E380</f>
        <v>8509.15</v>
      </c>
      <c r="E375" s="2">
        <v>0</v>
      </c>
      <c r="F375" s="2">
        <v>0</v>
      </c>
      <c r="G375" s="3">
        <f t="shared" si="12"/>
        <v>11440.009239999999</v>
      </c>
      <c r="H375" s="3">
        <f t="shared" si="13"/>
        <v>0.19000000000050932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1681.04</v>
      </c>
      <c r="D376" s="2">
        <f>'PR-RAS'!E381</f>
        <v>0</v>
      </c>
      <c r="E376" s="2">
        <v>0</v>
      </c>
      <c r="F376" s="2">
        <v>0</v>
      </c>
      <c r="G376" s="3">
        <f t="shared" si="12"/>
        <v>630.39</v>
      </c>
      <c r="H376" s="3">
        <f t="shared" si="13"/>
        <v>3.999999999996362E-2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13243.14</v>
      </c>
      <c r="D377" s="2">
        <f>'PR-RAS'!E382</f>
        <v>19747.5</v>
      </c>
      <c r="E377" s="2">
        <v>0</v>
      </c>
      <c r="F377" s="2">
        <v>0</v>
      </c>
      <c r="G377" s="3">
        <f t="shared" si="12"/>
        <v>19829.540639999999</v>
      </c>
      <c r="H377" s="3">
        <f t="shared" si="13"/>
        <v>0.63999999999941792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302.48</v>
      </c>
      <c r="E380" s="2">
        <v>0</v>
      </c>
      <c r="F380" s="2">
        <v>0</v>
      </c>
      <c r="G380" s="3">
        <f t="shared" si="12"/>
        <v>229.27984000000001</v>
      </c>
      <c r="H380" s="3">
        <f t="shared" si="13"/>
        <v>0.48000000000001819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54356.43</v>
      </c>
      <c r="D381" s="2">
        <f>'PR-RAS'!E386</f>
        <v>81094.66</v>
      </c>
      <c r="E381" s="2">
        <v>0</v>
      </c>
      <c r="F381" s="2">
        <v>0</v>
      </c>
      <c r="G381" s="3">
        <f t="shared" si="12"/>
        <v>82287.384999999995</v>
      </c>
      <c r="H381" s="3">
        <f t="shared" si="13"/>
        <v>0.76999999999679858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11299.25</v>
      </c>
      <c r="D393" s="2">
        <f>'PR-RAS'!E398</f>
        <v>4899.13</v>
      </c>
      <c r="E393" s="2">
        <v>0</v>
      </c>
      <c r="F393" s="2">
        <v>0</v>
      </c>
      <c r="G393" s="3">
        <f t="shared" si="12"/>
        <v>8270.2239200000004</v>
      </c>
      <c r="H393" s="3">
        <f t="shared" si="13"/>
        <v>0.38000000000010914</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11299.25</v>
      </c>
      <c r="D394" s="2">
        <f>'PR-RAS'!E399</f>
        <v>4899.13</v>
      </c>
      <c r="E394" s="2">
        <v>0</v>
      </c>
      <c r="F394" s="2">
        <v>0</v>
      </c>
      <c r="G394" s="3">
        <f t="shared" si="12"/>
        <v>8291.3214300000018</v>
      </c>
      <c r="H394" s="3">
        <f t="shared" si="13"/>
        <v>0.38000000000010914</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935706.37</v>
      </c>
      <c r="D407" s="2">
        <f>'PR-RAS'!E412</f>
        <v>461202.42</v>
      </c>
      <c r="E407" s="2">
        <v>0</v>
      </c>
      <c r="F407" s="2">
        <v>0</v>
      </c>
      <c r="G407" s="3">
        <f t="shared" si="12"/>
        <v>754393.15126000007</v>
      </c>
      <c r="H407" s="3">
        <f t="shared" si="13"/>
        <v>0.78999999997904524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935706.37</v>
      </c>
      <c r="D408" s="2">
        <f>'PR-RAS'!E413</f>
        <v>461202.42</v>
      </c>
      <c r="E408" s="2">
        <v>0</v>
      </c>
      <c r="F408" s="2">
        <v>0</v>
      </c>
      <c r="G408" s="3">
        <f t="shared" si="12"/>
        <v>756251.26246999996</v>
      </c>
      <c r="H408" s="3">
        <f t="shared" si="13"/>
        <v>0.78999999997904524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1615615.29</v>
      </c>
      <c r="D413" s="2">
        <f>'PR-RAS'!E418</f>
        <v>1308086.1100000001</v>
      </c>
      <c r="E413" s="2">
        <v>0</v>
      </c>
      <c r="F413" s="2">
        <v>0</v>
      </c>
      <c r="G413" s="3">
        <f t="shared" si="12"/>
        <v>1743496.4541199999</v>
      </c>
      <c r="H413" s="3">
        <f t="shared" si="13"/>
        <v>0.40000000013969839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462470.67</v>
      </c>
      <c r="D415" s="2">
        <f>'PR-RAS'!E420</f>
        <v>827259.31</v>
      </c>
      <c r="E415" s="2">
        <v>0</v>
      </c>
      <c r="F415" s="2">
        <v>0</v>
      </c>
      <c r="G415" s="3">
        <f t="shared" si="12"/>
        <v>876433.56605999998</v>
      </c>
      <c r="H415" s="3">
        <f t="shared" si="13"/>
        <v>0.6400000000721775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27439.13</v>
      </c>
      <c r="D416" s="2">
        <f>'PR-RAS'!E421</f>
        <v>5225.0900000000038</v>
      </c>
      <c r="E416" s="2">
        <v>0</v>
      </c>
      <c r="F416" s="2">
        <v>0</v>
      </c>
      <c r="G416" s="3">
        <f t="shared" si="12"/>
        <v>15724.063650000004</v>
      </c>
      <c r="H416" s="3">
        <f t="shared" si="13"/>
        <v>0.22000000000480213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3022812.6500000004</v>
      </c>
      <c r="D417" s="2">
        <f>'PR-RAS'!E422</f>
        <v>3036407.1599999997</v>
      </c>
      <c r="E417" s="2">
        <v>0</v>
      </c>
      <c r="F417" s="2">
        <v>0</v>
      </c>
      <c r="G417" s="3">
        <f t="shared" si="12"/>
        <v>3783780.8195199994</v>
      </c>
      <c r="H417" s="3">
        <f t="shared" si="13"/>
        <v>0.50999999931082129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3100211.5700000003</v>
      </c>
      <c r="D418" s="2">
        <f>'PR-RAS'!E423</f>
        <v>3014604.4800000004</v>
      </c>
      <c r="E418" s="2">
        <v>0</v>
      </c>
      <c r="F418" s="2">
        <v>0</v>
      </c>
      <c r="G418" s="3">
        <f t="shared" si="12"/>
        <v>3806968.3610100001</v>
      </c>
      <c r="H418" s="3">
        <f t="shared" si="13"/>
        <v>0.91000000014901161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21802.679999999236</v>
      </c>
      <c r="E419" s="2">
        <v>0</v>
      </c>
      <c r="F419" s="2">
        <v>0</v>
      </c>
      <c r="G419" s="3">
        <f t="shared" si="12"/>
        <v>18227.040479999359</v>
      </c>
      <c r="H419" s="3">
        <f t="shared" si="13"/>
        <v>0.32000000076368451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77398.919999999925</v>
      </c>
      <c r="D420" s="2">
        <f>'PR-RAS'!E425</f>
        <v>0</v>
      </c>
      <c r="E420" s="2">
        <v>0</v>
      </c>
      <c r="F420" s="2">
        <v>0</v>
      </c>
      <c r="G420" s="3">
        <f t="shared" si="12"/>
        <v>32430.147479999967</v>
      </c>
      <c r="H420" s="3">
        <f t="shared" si="13"/>
        <v>8.0000000074505806E-2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289427.37000000005</v>
      </c>
      <c r="D421" s="2">
        <f>'PR-RAS'!E426</f>
        <v>212190.11000000034</v>
      </c>
      <c r="E421" s="2">
        <v>0</v>
      </c>
      <c r="F421" s="2">
        <v>0</v>
      </c>
      <c r="G421" s="3">
        <f t="shared" si="12"/>
        <v>299799.18780000031</v>
      </c>
      <c r="H421" s="3">
        <f t="shared" si="13"/>
        <v>0.48000000038882717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824242.51</v>
      </c>
      <c r="D423" s="2">
        <f>'PR-RAS'!E428</f>
        <v>103605.2699999997</v>
      </c>
      <c r="E423" s="2">
        <v>0</v>
      </c>
      <c r="F423" s="2">
        <v>0</v>
      </c>
      <c r="G423" s="3">
        <f t="shared" si="12"/>
        <v>435273.18709999969</v>
      </c>
      <c r="H423" s="3">
        <f t="shared" si="13"/>
        <v>0.75999999968917109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30146.32</v>
      </c>
      <c r="D529" s="2">
        <f>'PR-RAS'!E535</f>
        <v>0</v>
      </c>
      <c r="E529" s="2">
        <v>0</v>
      </c>
      <c r="F529" s="2">
        <v>0</v>
      </c>
      <c r="G529" s="3">
        <f t="shared" ref="G529:G836" si="14">(B529/1000)*(C529*1+D529*2)</f>
        <v>15917.256960000001</v>
      </c>
      <c r="H529" s="3">
        <f t="shared" ref="H529:H836" si="15">ABS(C529-ROUND(C529,0))+ABS(D529-ROUND(D529,0))</f>
        <v>0.31999999999970896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30146.32</v>
      </c>
      <c r="D591" s="2">
        <f>'PR-RAS'!E597</f>
        <v>0</v>
      </c>
      <c r="E591" s="2">
        <v>0</v>
      </c>
      <c r="F591" s="2">
        <v>0</v>
      </c>
      <c r="G591" s="3">
        <f t="shared" si="14"/>
        <v>17786.328799999999</v>
      </c>
      <c r="H591" s="3">
        <f t="shared" si="15"/>
        <v>0.31999999999970896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30146.32</v>
      </c>
      <c r="D615" s="2">
        <f>'PR-RAS'!E621</f>
        <v>0</v>
      </c>
      <c r="E615" s="2">
        <v>0</v>
      </c>
      <c r="F615" s="2">
        <v>0</v>
      </c>
      <c r="G615" s="3">
        <f t="shared" si="14"/>
        <v>18509.840479999999</v>
      </c>
      <c r="H615" s="3">
        <f t="shared" si="15"/>
        <v>0.31999999999970896</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30146.32</v>
      </c>
      <c r="D616" s="2">
        <f>'PR-RAS'!E622</f>
        <v>0</v>
      </c>
      <c r="E616" s="2">
        <v>0</v>
      </c>
      <c r="F616" s="2">
        <v>0</v>
      </c>
      <c r="G616" s="3">
        <f t="shared" si="14"/>
        <v>18539.986799999999</v>
      </c>
      <c r="H616" s="3">
        <f t="shared" si="15"/>
        <v>0.31999999999970896</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30146.32</v>
      </c>
      <c r="D634" s="2">
        <f>'PR-RAS'!E640</f>
        <v>0</v>
      </c>
      <c r="E634" s="2">
        <v>0</v>
      </c>
      <c r="F634" s="2">
        <v>0</v>
      </c>
      <c r="G634" s="3">
        <f t="shared" si="14"/>
        <v>19082.620559999999</v>
      </c>
      <c r="H634" s="3">
        <f t="shared" si="15"/>
        <v>0.31999999999970896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27146.32</v>
      </c>
      <c r="D635" s="2">
        <f>'PR-RAS'!E641</f>
        <v>0</v>
      </c>
      <c r="E635" s="2">
        <v>0</v>
      </c>
      <c r="F635" s="2">
        <v>0</v>
      </c>
      <c r="G635" s="3">
        <f t="shared" si="14"/>
        <v>17210.766879999999</v>
      </c>
      <c r="H635" s="3">
        <f t="shared" si="15"/>
        <v>0.31999999999970896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3000</v>
      </c>
      <c r="E636" s="2">
        <v>0</v>
      </c>
      <c r="F636" s="2">
        <v>0</v>
      </c>
      <c r="G636" s="3">
        <f t="shared" si="14"/>
        <v>3810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3022812.6500000004</v>
      </c>
      <c r="D637" s="2">
        <f>'PR-RAS'!E643</f>
        <v>3036407.1599999997</v>
      </c>
      <c r="E637" s="2">
        <v>0</v>
      </c>
      <c r="F637" s="2">
        <v>0</v>
      </c>
      <c r="G637" s="3">
        <f t="shared" si="14"/>
        <v>5784818.752919999</v>
      </c>
      <c r="H637" s="3">
        <f t="shared" si="15"/>
        <v>0.50999999931082129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3130357.89</v>
      </c>
      <c r="D638" s="2">
        <f>'PR-RAS'!E644</f>
        <v>3014604.4800000004</v>
      </c>
      <c r="E638" s="2">
        <v>0</v>
      </c>
      <c r="F638" s="2">
        <v>0</v>
      </c>
      <c r="G638" s="3">
        <f t="shared" si="14"/>
        <v>5834644.0834500007</v>
      </c>
      <c r="H638" s="3">
        <f t="shared" si="15"/>
        <v>0.59000000031664968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21802.679999999236</v>
      </c>
      <c r="E639" s="2">
        <v>0</v>
      </c>
      <c r="F639" s="2">
        <v>0</v>
      </c>
      <c r="G639" s="3">
        <f t="shared" si="14"/>
        <v>27820.219679999027</v>
      </c>
      <c r="H639" s="3">
        <f t="shared" si="15"/>
        <v>0.32000000076368451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107545.23999999976</v>
      </c>
      <c r="D640" s="2">
        <f>'PR-RAS'!E646</f>
        <v>0</v>
      </c>
      <c r="E640" s="2">
        <v>0</v>
      </c>
      <c r="F640" s="2">
        <v>0</v>
      </c>
      <c r="G640" s="3">
        <f t="shared" si="14"/>
        <v>68721.408359999841</v>
      </c>
      <c r="H640" s="3">
        <f t="shared" si="15"/>
        <v>0.23999999975785613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316573.69000000006</v>
      </c>
      <c r="D641" s="2">
        <f>'PR-RAS'!E647</f>
        <v>209190.11000000034</v>
      </c>
      <c r="E641" s="2">
        <v>0</v>
      </c>
      <c r="F641" s="2">
        <v>0</v>
      </c>
      <c r="G641" s="3">
        <f t="shared" si="14"/>
        <v>470370.50240000046</v>
      </c>
      <c r="H641" s="3">
        <f t="shared" si="15"/>
        <v>0.42000000027474016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209028.4500000003</v>
      </c>
      <c r="D643" s="2">
        <f>'PR-RAS'!E649</f>
        <v>230992.78999999957</v>
      </c>
      <c r="E643" s="2">
        <v>0</v>
      </c>
      <c r="F643" s="2">
        <v>0</v>
      </c>
      <c r="G643" s="3">
        <f t="shared" si="14"/>
        <v>430791.00725999963</v>
      </c>
      <c r="H643" s="3">
        <f t="shared" si="15"/>
        <v>0.66000000073108822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406987.57</v>
      </c>
      <c r="D646" s="2">
        <f>'PR-RAS'!E653</f>
        <v>478050.6</v>
      </c>
      <c r="E646" s="2">
        <v>0</v>
      </c>
      <c r="F646" s="2">
        <v>0</v>
      </c>
      <c r="G646" s="3">
        <f t="shared" si="14"/>
        <v>879192.25665</v>
      </c>
      <c r="H646" s="3">
        <f t="shared" si="15"/>
        <v>0.83000000001629815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4028688.34</v>
      </c>
      <c r="D647" s="2">
        <f>'PR-RAS'!E654</f>
        <v>3786949.14</v>
      </c>
      <c r="E647" s="2">
        <v>0</v>
      </c>
      <c r="F647" s="2">
        <v>0</v>
      </c>
      <c r="G647" s="3">
        <f t="shared" si="14"/>
        <v>7495270.9565200005</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3957625.31</v>
      </c>
      <c r="D648" s="2">
        <f>'PR-RAS'!E655</f>
        <v>3895808.41</v>
      </c>
      <c r="E648" s="2">
        <v>0</v>
      </c>
      <c r="F648" s="2">
        <v>0</v>
      </c>
      <c r="G648" s="3">
        <f t="shared" si="14"/>
        <v>7601759.6581100011</v>
      </c>
      <c r="H648" s="3">
        <f t="shared" si="15"/>
        <v>0.72000000020489097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478050.60000000009</v>
      </c>
      <c r="D649" s="2">
        <f>'PR-RAS'!E656</f>
        <v>369191.33000000007</v>
      </c>
      <c r="E649" s="2">
        <v>0</v>
      </c>
      <c r="F649" s="2">
        <v>0</v>
      </c>
      <c r="G649" s="3">
        <f t="shared" si="14"/>
        <v>788248.75248000014</v>
      </c>
      <c r="H649" s="3">
        <f t="shared" si="15"/>
        <v>0.72999999998137355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16</v>
      </c>
      <c r="D650" s="2">
        <f>'PR-RAS'!E657</f>
        <v>20</v>
      </c>
      <c r="E650" s="2">
        <v>0</v>
      </c>
      <c r="F650" s="2">
        <v>0</v>
      </c>
      <c r="G650" s="3">
        <f t="shared" si="14"/>
        <v>36.344000000000001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v>
      </c>
      <c r="D652" s="2">
        <f>'PR-RAS'!E659</f>
        <v>20</v>
      </c>
      <c r="E652" s="2">
        <v>0</v>
      </c>
      <c r="F652" s="2">
        <v>0</v>
      </c>
      <c r="G652" s="3">
        <f t="shared" si="14"/>
        <v>36.456000000000003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2936.92</v>
      </c>
      <c r="E656" s="2">
        <v>0</v>
      </c>
      <c r="F656" s="2">
        <v>0</v>
      </c>
      <c r="G656" s="3">
        <f t="shared" ref="G656:G657" si="16">(B656/1000)*(C656*1+D656*2)</f>
        <v>3847.3652000000002</v>
      </c>
      <c r="H656" s="3">
        <f t="shared" ref="H656:H657" si="17">ABS(C656-ROUND(C656,0))+ABS(D656-ROUND(D656,0))</f>
        <v>7.999999999992724E-2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21578.760000000002</v>
      </c>
      <c r="E657" s="2">
        <v>0</v>
      </c>
      <c r="F657" s="2">
        <v>0</v>
      </c>
      <c r="G657" s="3">
        <f t="shared" si="16"/>
        <v>28311.333120000003</v>
      </c>
      <c r="H657" s="3">
        <f t="shared" si="17"/>
        <v>0.23999999999796273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683059.36</v>
      </c>
      <c r="D662" s="2">
        <f>'PR-RAS'!E669</f>
        <v>50036.33</v>
      </c>
      <c r="E662" s="2">
        <v>0</v>
      </c>
      <c r="F662" s="2">
        <v>0</v>
      </c>
      <c r="G662" s="3">
        <f t="shared" si="14"/>
        <v>517650.26522000006</v>
      </c>
      <c r="H662" s="3">
        <f t="shared" si="15"/>
        <v>0.68999999998777639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22648.86</v>
      </c>
      <c r="D663" s="2">
        <f>'PR-RAS'!E670</f>
        <v>24377.78</v>
      </c>
      <c r="E663" s="2">
        <v>0</v>
      </c>
      <c r="F663" s="2">
        <v>0</v>
      </c>
      <c r="G663" s="3">
        <f t="shared" si="14"/>
        <v>47269.726040000001</v>
      </c>
      <c r="H663" s="3">
        <f t="shared" si="15"/>
        <v>0.36000000000058208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118700</v>
      </c>
      <c r="D666" s="2">
        <f>'PR-RAS'!E673</f>
        <v>109755.22</v>
      </c>
      <c r="E666" s="2">
        <v>0</v>
      </c>
      <c r="F666" s="2">
        <v>0</v>
      </c>
      <c r="G666" s="3">
        <f t="shared" si="14"/>
        <v>224909.94260000001</v>
      </c>
      <c r="H666" s="3">
        <f t="shared" si="15"/>
        <v>0.22000000000116415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17900</v>
      </c>
      <c r="E667" s="2">
        <v>0</v>
      </c>
      <c r="F667" s="2">
        <v>0</v>
      </c>
      <c r="G667" s="3">
        <f t="shared" si="14"/>
        <v>23842.800000000003</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25950</v>
      </c>
      <c r="D674" s="2">
        <f>'PR-RAS'!E681</f>
        <v>0</v>
      </c>
      <c r="E674" s="2">
        <v>0</v>
      </c>
      <c r="F674" s="2">
        <v>0</v>
      </c>
      <c r="G674" s="3">
        <f t="shared" si="14"/>
        <v>17464.350000000002</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1400</v>
      </c>
      <c r="D675" s="2">
        <f>'PR-RAS'!E682</f>
        <v>0</v>
      </c>
      <c r="E675" s="2">
        <v>0</v>
      </c>
      <c r="F675" s="2">
        <v>0</v>
      </c>
      <c r="G675" s="3">
        <f t="shared" si="14"/>
        <v>943.6</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214579.5</v>
      </c>
      <c r="D695" s="2">
        <f>'PR-RAS'!E702</f>
        <v>202188.15</v>
      </c>
      <c r="E695" s="2">
        <v>0</v>
      </c>
      <c r="F695" s="2">
        <v>0</v>
      </c>
      <c r="G695" s="3">
        <f t="shared" si="14"/>
        <v>429555.32520000002</v>
      </c>
      <c r="H695" s="3">
        <f t="shared" si="15"/>
        <v>0.64999999999417923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1104776.6499999999</v>
      </c>
      <c r="D699" s="2">
        <f>'PR-RAS'!E706</f>
        <v>1136075.58</v>
      </c>
      <c r="E699" s="2">
        <v>0</v>
      </c>
      <c r="F699" s="2">
        <v>0</v>
      </c>
      <c r="G699" s="3">
        <f t="shared" si="14"/>
        <v>2357095.6113799997</v>
      </c>
      <c r="H699" s="3">
        <f t="shared" si="15"/>
        <v>0.77000000001862645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54462.69</v>
      </c>
      <c r="E704" s="2">
        <v>0</v>
      </c>
      <c r="F704" s="2">
        <v>0</v>
      </c>
      <c r="G704" s="3">
        <f t="shared" ref="G704:G707" si="20">(B704/1000)*(C704*1+D704*2)</f>
        <v>76574.542140000005</v>
      </c>
      <c r="H704" s="3">
        <f t="shared" ref="H704:H707" si="21">ABS(C704-ROUND(C704,0))+ABS(D704-ROUND(D704,0))</f>
        <v>0.30999999999767169</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1605.14</v>
      </c>
      <c r="E719" s="2">
        <v>0</v>
      </c>
      <c r="F719" s="2">
        <v>0</v>
      </c>
      <c r="G719" s="3">
        <f t="shared" si="14"/>
        <v>2304.9810400000001</v>
      </c>
      <c r="H719" s="3">
        <f t="shared" si="15"/>
        <v>0.14000000000010004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8386.2900000000009</v>
      </c>
      <c r="D727" s="2">
        <f>'PR-RAS'!E734</f>
        <v>10510.08</v>
      </c>
      <c r="E727" s="2">
        <v>0</v>
      </c>
      <c r="F727" s="2">
        <v>0</v>
      </c>
      <c r="G727" s="3">
        <f t="shared" si="14"/>
        <v>21349.082699999999</v>
      </c>
      <c r="H727" s="3">
        <f t="shared" si="15"/>
        <v>0.37000000000080036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192.38</v>
      </c>
      <c r="D729" s="2">
        <f>'PR-RAS'!E736</f>
        <v>885</v>
      </c>
      <c r="E729" s="2">
        <v>0</v>
      </c>
      <c r="F729" s="2">
        <v>0</v>
      </c>
      <c r="G729" s="3">
        <f t="shared" si="14"/>
        <v>1428.6126400000001</v>
      </c>
      <c r="H729" s="3">
        <f t="shared" si="15"/>
        <v>0.37999999999999545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5509.67</v>
      </c>
      <c r="E730" s="2">
        <v>0</v>
      </c>
      <c r="F730" s="2">
        <v>0</v>
      </c>
      <c r="G730" s="3">
        <f t="shared" si="14"/>
        <v>8033.0988600000001</v>
      </c>
      <c r="H730" s="3">
        <f t="shared" si="15"/>
        <v>0.32999999999992724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149.31</v>
      </c>
      <c r="D731" s="2">
        <f>'PR-RAS'!E738</f>
        <v>1642.37</v>
      </c>
      <c r="E731" s="2">
        <v>0</v>
      </c>
      <c r="F731" s="2">
        <v>0</v>
      </c>
      <c r="G731" s="3">
        <f t="shared" si="14"/>
        <v>2506.8564999999999</v>
      </c>
      <c r="H731" s="3">
        <f t="shared" si="15"/>
        <v>0.67999999999989313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1605.42</v>
      </c>
      <c r="D734" s="2">
        <f>'PR-RAS'!E741</f>
        <v>2318.8200000000002</v>
      </c>
      <c r="E734" s="2">
        <v>0</v>
      </c>
      <c r="F734" s="2">
        <v>0</v>
      </c>
      <c r="G734" s="3">
        <f t="shared" si="14"/>
        <v>4576.1629800000001</v>
      </c>
      <c r="H734" s="3">
        <f t="shared" si="15"/>
        <v>0.59999999999990905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867.65</v>
      </c>
      <c r="D735" s="2">
        <f>'PR-RAS'!E742</f>
        <v>131.04</v>
      </c>
      <c r="E735" s="2">
        <v>0</v>
      </c>
      <c r="F735" s="2">
        <v>0</v>
      </c>
      <c r="G735" s="3">
        <f t="shared" si="14"/>
        <v>829.22181999999998</v>
      </c>
      <c r="H735" s="3">
        <f t="shared" si="15"/>
        <v>0.39000000000001478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4350</v>
      </c>
      <c r="D836" s="2">
        <f>'PR-RAS'!E843</f>
        <v>23050</v>
      </c>
      <c r="E836" s="2">
        <v>0</v>
      </c>
      <c r="F836" s="2">
        <v>0</v>
      </c>
      <c r="G836" s="3">
        <f t="shared" si="14"/>
        <v>42125.75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7420</v>
      </c>
      <c r="D841" s="2">
        <f>'PR-RAS'!E848</f>
        <v>9730</v>
      </c>
      <c r="E841" s="2">
        <v>0</v>
      </c>
      <c r="F841" s="2">
        <v>0</v>
      </c>
      <c r="G841" s="3">
        <f t="shared" si="34"/>
        <v>22579.200000000001</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11189.15</v>
      </c>
      <c r="D843" s="2">
        <f>'PR-RAS'!E850</f>
        <v>39837.72</v>
      </c>
      <c r="E843" s="2">
        <v>0</v>
      </c>
      <c r="F843" s="2">
        <v>0</v>
      </c>
      <c r="G843" s="3">
        <f t="shared" si="34"/>
        <v>76507.984779999999</v>
      </c>
      <c r="H843" s="3">
        <f t="shared" si="35"/>
        <v>0.42999999999847205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10837.12</v>
      </c>
      <c r="D844" s="2">
        <f>'PR-RAS'!E851</f>
        <v>10476.9</v>
      </c>
      <c r="E844" s="2">
        <v>0</v>
      </c>
      <c r="F844" s="2">
        <v>0</v>
      </c>
      <c r="G844" s="3">
        <f t="shared" si="34"/>
        <v>26799.745559999999</v>
      </c>
      <c r="H844" s="3">
        <f t="shared" si="35"/>
        <v>0.22000000000116415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115.49</v>
      </c>
      <c r="D846" s="2">
        <f>'PR-RAS'!E853</f>
        <v>125.07</v>
      </c>
      <c r="E846" s="2">
        <v>0</v>
      </c>
      <c r="F846" s="2">
        <v>0</v>
      </c>
      <c r="G846" s="3">
        <f t="shared" si="34"/>
        <v>308.95734999999996</v>
      </c>
      <c r="H846" s="3">
        <f t="shared" si="35"/>
        <v>0.55999999999998806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7251.96</v>
      </c>
      <c r="D848" s="2">
        <f>'PR-RAS'!E855</f>
        <v>6887.63</v>
      </c>
      <c r="E848" s="2">
        <v>0</v>
      </c>
      <c r="F848" s="2">
        <v>0</v>
      </c>
      <c r="G848" s="3">
        <f t="shared" si="34"/>
        <v>17810.055339999999</v>
      </c>
      <c r="H848" s="3">
        <f t="shared" si="35"/>
        <v>0.40999999999985448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1321.13</v>
      </c>
      <c r="E849" s="2">
        <v>0</v>
      </c>
      <c r="F849" s="2">
        <v>0</v>
      </c>
      <c r="G849" s="3">
        <f t="shared" si="34"/>
        <v>2240.6364800000001</v>
      </c>
      <c r="H849" s="3">
        <f t="shared" si="35"/>
        <v>0.13000000000010914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30146.32</v>
      </c>
      <c r="D988" s="2">
        <f>'PR-RAS'!E995</f>
        <v>0</v>
      </c>
      <c r="E988" s="2">
        <v>0</v>
      </c>
      <c r="F988" s="2">
        <v>0</v>
      </c>
      <c r="G988" s="3">
        <f t="shared" si="34"/>
        <v>29754.417839999998</v>
      </c>
      <c r="H988" s="3">
        <f t="shared" si="35"/>
        <v>0.31999999999970896</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12066263.290000001</v>
      </c>
      <c r="D1011" s="7">
        <f>BILANCA!E6</f>
        <v>12014926.200000001</v>
      </c>
      <c r="E1011" s="7">
        <v>0</v>
      </c>
      <c r="F1011" s="7">
        <v>0</v>
      </c>
      <c r="G1011" s="8">
        <f t="shared" ref="G1011:G1306" si="38">B1011/1000*C1011+B1011/500*D1011</f>
        <v>36096.115690000006</v>
      </c>
      <c r="H1011" s="8">
        <f t="shared" si="35"/>
        <v>0.49000000208616257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10348626.380000001</v>
      </c>
      <c r="D1012" s="2">
        <f>BILANCA!E7</f>
        <v>11126023.48</v>
      </c>
      <c r="E1012" s="2">
        <v>0</v>
      </c>
      <c r="F1012" s="2">
        <v>0</v>
      </c>
      <c r="G1012" s="3">
        <f t="shared" si="38"/>
        <v>65201.346680000002</v>
      </c>
      <c r="H1012" s="3">
        <f t="shared" si="35"/>
        <v>0.8600000012665987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2168489.2800000003</v>
      </c>
      <c r="D1013" s="2">
        <f>BILANCA!E8</f>
        <v>2166089.2800000003</v>
      </c>
      <c r="E1013" s="2">
        <v>0</v>
      </c>
      <c r="F1013" s="2">
        <v>0</v>
      </c>
      <c r="G1013" s="3">
        <f t="shared" si="38"/>
        <v>19502.003520000006</v>
      </c>
      <c r="H1013" s="3">
        <f t="shared" si="35"/>
        <v>0.56000000052154064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2143748.4300000002</v>
      </c>
      <c r="D1014" s="2">
        <f>BILANCA!E9</f>
        <v>2143748.4300000002</v>
      </c>
      <c r="E1014" s="2">
        <v>0</v>
      </c>
      <c r="F1014" s="2">
        <v>0</v>
      </c>
      <c r="G1014" s="3">
        <f t="shared" si="38"/>
        <v>25724.981160000003</v>
      </c>
      <c r="H1014" s="3">
        <f t="shared" si="35"/>
        <v>0.86000000033527613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29540.85</v>
      </c>
      <c r="D1015" s="2">
        <f>BILANCA!E10</f>
        <v>29540.85</v>
      </c>
      <c r="E1015" s="2">
        <v>0</v>
      </c>
      <c r="F1015" s="2">
        <v>0</v>
      </c>
      <c r="G1015" s="3">
        <f t="shared" si="38"/>
        <v>443.11275000000001</v>
      </c>
      <c r="H1015" s="3">
        <f t="shared" si="35"/>
        <v>0.30000000000291038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4800</v>
      </c>
      <c r="D1016" s="2">
        <f>BILANCA!E11</f>
        <v>7200</v>
      </c>
      <c r="E1016" s="2">
        <v>0</v>
      </c>
      <c r="F1016" s="2">
        <v>0</v>
      </c>
      <c r="G1016" s="3">
        <f t="shared" si="38"/>
        <v>115.2</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7218631.7999999998</v>
      </c>
      <c r="D1017" s="2">
        <f>BILANCA!E12</f>
        <v>8746234.4900000002</v>
      </c>
      <c r="E1017" s="2">
        <v>0</v>
      </c>
      <c r="F1017" s="2">
        <v>0</v>
      </c>
      <c r="G1017" s="3">
        <f t="shared" si="38"/>
        <v>172977.70546</v>
      </c>
      <c r="H1017" s="3">
        <f t="shared" si="35"/>
        <v>0.69000000040978193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6774651.1600000001</v>
      </c>
      <c r="D1018" s="2">
        <f>BILANCA!E13</f>
        <v>8368618.9400000004</v>
      </c>
      <c r="E1018" s="2">
        <v>0</v>
      </c>
      <c r="F1018" s="2">
        <v>0</v>
      </c>
      <c r="G1018" s="3">
        <f t="shared" si="38"/>
        <v>188095.11232000001</v>
      </c>
      <c r="H1018" s="3">
        <f t="shared" si="35"/>
        <v>0.21999999973922968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15928.33</v>
      </c>
      <c r="D1019" s="2">
        <f>BILANCA!E14</f>
        <v>15928.33</v>
      </c>
      <c r="E1019" s="2">
        <v>0</v>
      </c>
      <c r="F1019" s="2">
        <v>0</v>
      </c>
      <c r="G1019" s="3">
        <f t="shared" si="38"/>
        <v>430.06490999999994</v>
      </c>
      <c r="H1019" s="3">
        <f t="shared" si="35"/>
        <v>0.65999999999985448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3030076.94</v>
      </c>
      <c r="D1020" s="2">
        <f>BILANCA!E15</f>
        <v>3491279.36</v>
      </c>
      <c r="E1020" s="2">
        <v>0</v>
      </c>
      <c r="F1020" s="2">
        <v>0</v>
      </c>
      <c r="G1020" s="3">
        <f t="shared" si="38"/>
        <v>100126.3566</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3962594.98</v>
      </c>
      <c r="D1021" s="2">
        <f>BILANCA!E16</f>
        <v>4901528.8099999996</v>
      </c>
      <c r="E1021" s="2">
        <v>0</v>
      </c>
      <c r="F1021" s="2">
        <v>0</v>
      </c>
      <c r="G1021" s="3">
        <f t="shared" si="38"/>
        <v>151422.17859999998</v>
      </c>
      <c r="H1021" s="3">
        <f t="shared" si="35"/>
        <v>0.21000000042840838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836525.33</v>
      </c>
      <c r="D1022" s="2">
        <f>BILANCA!E17</f>
        <v>1333052.98</v>
      </c>
      <c r="E1022" s="2">
        <v>0</v>
      </c>
      <c r="F1022" s="2">
        <v>0</v>
      </c>
      <c r="G1022" s="3">
        <f t="shared" si="38"/>
        <v>42031.57548</v>
      </c>
      <c r="H1022" s="3">
        <f t="shared" si="35"/>
        <v>0.34999999997671694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1070474.42</v>
      </c>
      <c r="D1023" s="2">
        <f>BILANCA!E18</f>
        <v>1373170.54</v>
      </c>
      <c r="E1023" s="2">
        <v>0</v>
      </c>
      <c r="F1023" s="2">
        <v>0</v>
      </c>
      <c r="G1023" s="3">
        <f t="shared" si="38"/>
        <v>49618.601499999997</v>
      </c>
      <c r="H1023" s="3">
        <f t="shared" si="35"/>
        <v>0.87999999988824129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404257.35000000009</v>
      </c>
      <c r="D1024" s="2">
        <f>BILANCA!E19</f>
        <v>341070.30000000005</v>
      </c>
      <c r="E1024" s="2">
        <v>0</v>
      </c>
      <c r="F1024" s="2">
        <v>0</v>
      </c>
      <c r="G1024" s="3">
        <f t="shared" si="38"/>
        <v>15209.571300000003</v>
      </c>
      <c r="H1024" s="3">
        <f t="shared" si="35"/>
        <v>0.65000000013969839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157341.10999999999</v>
      </c>
      <c r="D1025" s="2">
        <f>BILANCA!E20</f>
        <v>167107.24</v>
      </c>
      <c r="E1025" s="2">
        <v>0</v>
      </c>
      <c r="F1025" s="2">
        <v>0</v>
      </c>
      <c r="G1025" s="3">
        <f t="shared" si="38"/>
        <v>7373.3338499999991</v>
      </c>
      <c r="H1025" s="3">
        <f t="shared" si="35"/>
        <v>0.34999999997671694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17432.759999999998</v>
      </c>
      <c r="D1026" s="2">
        <f>BILANCA!E21</f>
        <v>17432.759999999998</v>
      </c>
      <c r="E1026" s="2">
        <v>0</v>
      </c>
      <c r="F1026" s="2">
        <v>0</v>
      </c>
      <c r="G1026" s="3">
        <f t="shared" si="38"/>
        <v>836.77247999999986</v>
      </c>
      <c r="H1026" s="3">
        <f t="shared" si="35"/>
        <v>0.48000000000320142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76327.199999999997</v>
      </c>
      <c r="D1027" s="2">
        <f>BILANCA!E22</f>
        <v>96074.7</v>
      </c>
      <c r="E1027" s="2">
        <v>0</v>
      </c>
      <c r="F1027" s="2">
        <v>0</v>
      </c>
      <c r="G1027" s="3">
        <f t="shared" si="38"/>
        <v>4564.1022000000003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809.6</v>
      </c>
      <c r="D1029" s="2">
        <f>BILANCA!E24</f>
        <v>809.6</v>
      </c>
      <c r="E1029" s="2">
        <v>0</v>
      </c>
      <c r="F1029" s="2">
        <v>0</v>
      </c>
      <c r="G1029" s="3">
        <f t="shared" si="38"/>
        <v>46.147199999999998</v>
      </c>
      <c r="H1029" s="3">
        <f t="shared" si="35"/>
        <v>0.79999999999995453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97804.03</v>
      </c>
      <c r="D1030" s="2">
        <f>BILANCA!E25</f>
        <v>98106.51</v>
      </c>
      <c r="E1030" s="2">
        <v>0</v>
      </c>
      <c r="F1030" s="2">
        <v>0</v>
      </c>
      <c r="G1030" s="3">
        <f t="shared" si="38"/>
        <v>5880.3409999999994</v>
      </c>
      <c r="H1030" s="3">
        <f t="shared" si="35"/>
        <v>0.52000000000407454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460586.37</v>
      </c>
      <c r="D1031" s="2">
        <f>BILANCA!E26</f>
        <v>507886.55</v>
      </c>
      <c r="E1031" s="2">
        <v>0</v>
      </c>
      <c r="F1031" s="2">
        <v>0</v>
      </c>
      <c r="G1031" s="3">
        <f t="shared" si="38"/>
        <v>31003.548870000002</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406043.72</v>
      </c>
      <c r="D1033" s="2">
        <f>BILANCA!E28</f>
        <v>546347.05999999994</v>
      </c>
      <c r="E1033" s="2">
        <v>0</v>
      </c>
      <c r="F1033" s="2">
        <v>0</v>
      </c>
      <c r="G1033" s="3">
        <f t="shared" si="38"/>
        <v>34470.970319999993</v>
      </c>
      <c r="H1033" s="3">
        <f t="shared" si="35"/>
        <v>0.33999999996740371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16093.950000000012</v>
      </c>
      <c r="D1034" s="2">
        <f>BILANCA!E29</f>
        <v>11629.920000000013</v>
      </c>
      <c r="E1034" s="2">
        <v>0</v>
      </c>
      <c r="F1034" s="2">
        <v>0</v>
      </c>
      <c r="G1034" s="3">
        <f t="shared" si="38"/>
        <v>944.49096000000088</v>
      </c>
      <c r="H1034" s="3">
        <f t="shared" si="35"/>
        <v>0.12999999997555278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151693.5</v>
      </c>
      <c r="D1035" s="2">
        <f>BILANCA!E30</f>
        <v>151693.5</v>
      </c>
      <c r="E1035" s="2">
        <v>0</v>
      </c>
      <c r="F1035" s="2">
        <v>0</v>
      </c>
      <c r="G1035" s="3">
        <f t="shared" si="38"/>
        <v>11377.012500000001</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135599.54999999999</v>
      </c>
      <c r="D1039" s="2">
        <f>BILANCA!E34</f>
        <v>140063.57999999999</v>
      </c>
      <c r="E1039" s="2">
        <v>0</v>
      </c>
      <c r="F1039" s="2">
        <v>0</v>
      </c>
      <c r="G1039" s="3">
        <f t="shared" si="38"/>
        <v>12056.07459</v>
      </c>
      <c r="H1039" s="3">
        <f t="shared" si="35"/>
        <v>0.87000000002444722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14338.739999999998</v>
      </c>
      <c r="D1046" s="2">
        <f>BILANCA!E41</f>
        <v>15624.73</v>
      </c>
      <c r="E1046" s="2">
        <v>0</v>
      </c>
      <c r="F1046" s="2">
        <v>0</v>
      </c>
      <c r="G1046" s="3">
        <f t="shared" si="38"/>
        <v>1641.1751999999999</v>
      </c>
      <c r="H1046" s="3">
        <f t="shared" si="35"/>
        <v>0.53000000000247383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18112.37</v>
      </c>
      <c r="D1047" s="2">
        <f>BILANCA!E42</f>
        <v>23011.5</v>
      </c>
      <c r="E1047" s="2">
        <v>0</v>
      </c>
      <c r="F1047" s="2">
        <v>0</v>
      </c>
      <c r="G1047" s="3">
        <f t="shared" si="38"/>
        <v>2373.0086899999997</v>
      </c>
      <c r="H1047" s="3">
        <f t="shared" si="35"/>
        <v>0.86999999999898137</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3773.63</v>
      </c>
      <c r="D1049" s="2">
        <f>BILANCA!E44</f>
        <v>7386.77</v>
      </c>
      <c r="E1049" s="2">
        <v>0</v>
      </c>
      <c r="F1049" s="2">
        <v>0</v>
      </c>
      <c r="G1049" s="3">
        <f t="shared" si="38"/>
        <v>723.33963000000006</v>
      </c>
      <c r="H1049" s="3">
        <f t="shared" si="35"/>
        <v>0.5999999999994543</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9290.6</v>
      </c>
      <c r="D1050" s="2">
        <f>BILANCA!E45</f>
        <v>9290.6</v>
      </c>
      <c r="E1050" s="2">
        <v>0</v>
      </c>
      <c r="F1050" s="2">
        <v>0</v>
      </c>
      <c r="G1050" s="3">
        <f t="shared" si="38"/>
        <v>1114.8720000000001</v>
      </c>
      <c r="H1050" s="3">
        <f t="shared" si="35"/>
        <v>0.7999999999992724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1943.06</v>
      </c>
      <c r="D1052" s="2">
        <f>BILANCA!E47</f>
        <v>1943.06</v>
      </c>
      <c r="E1052" s="2">
        <v>0</v>
      </c>
      <c r="F1052" s="2">
        <v>0</v>
      </c>
      <c r="G1052" s="3">
        <f t="shared" si="38"/>
        <v>244.82556</v>
      </c>
      <c r="H1052" s="3">
        <f t="shared" si="35"/>
        <v>0.11999999999989086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9290.6</v>
      </c>
      <c r="D1053" s="2">
        <f>BILANCA!E48</f>
        <v>9290.6</v>
      </c>
      <c r="E1053" s="2">
        <v>0</v>
      </c>
      <c r="F1053" s="2">
        <v>0</v>
      </c>
      <c r="G1053" s="3">
        <f t="shared" si="38"/>
        <v>1198.4874</v>
      </c>
      <c r="H1053" s="3">
        <f t="shared" si="35"/>
        <v>0.7999999999992724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1943.06</v>
      </c>
      <c r="D1055" s="2">
        <f>BILANCA!E50</f>
        <v>1943.06</v>
      </c>
      <c r="E1055" s="2">
        <v>0</v>
      </c>
      <c r="F1055" s="2">
        <v>0</v>
      </c>
      <c r="G1055" s="3">
        <f t="shared" si="38"/>
        <v>262.31309999999996</v>
      </c>
      <c r="H1055" s="3">
        <f t="shared" si="35"/>
        <v>0.11999999999989086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33909.769999999997</v>
      </c>
      <c r="D1059" s="2">
        <f>BILANCA!E54</f>
        <v>35428.629999999997</v>
      </c>
      <c r="E1059" s="2">
        <v>0</v>
      </c>
      <c r="F1059" s="2">
        <v>0</v>
      </c>
      <c r="G1059" s="3">
        <f t="shared" si="38"/>
        <v>5133.5844699999998</v>
      </c>
      <c r="H1059" s="3">
        <f t="shared" si="35"/>
        <v>0.60000000000582077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33909.769999999997</v>
      </c>
      <c r="D1060" s="2">
        <f>BILANCA!E55</f>
        <v>35428.629999999997</v>
      </c>
      <c r="E1060" s="2">
        <v>0</v>
      </c>
      <c r="F1060" s="2">
        <v>0</v>
      </c>
      <c r="G1060" s="3">
        <f t="shared" si="38"/>
        <v>5238.3514999999998</v>
      </c>
      <c r="H1060" s="3">
        <f t="shared" si="35"/>
        <v>0.60000000000582077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961505.3</v>
      </c>
      <c r="D1061" s="2">
        <f>BILANCA!E56</f>
        <v>213699.7100000002</v>
      </c>
      <c r="E1061" s="2">
        <v>0</v>
      </c>
      <c r="F1061" s="2">
        <v>0</v>
      </c>
      <c r="G1061" s="3">
        <f t="shared" si="38"/>
        <v>70834.14072000001</v>
      </c>
      <c r="H1061" s="3">
        <f t="shared" si="35"/>
        <v>0.58999999985098839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961505.3</v>
      </c>
      <c r="D1062" s="2">
        <f>BILANCA!E57</f>
        <v>213699.7100000002</v>
      </c>
      <c r="E1062" s="2">
        <v>0</v>
      </c>
      <c r="F1062" s="2">
        <v>0</v>
      </c>
      <c r="G1062" s="3">
        <f t="shared" si="38"/>
        <v>72223.045440000016</v>
      </c>
      <c r="H1062" s="3">
        <f t="shared" si="35"/>
        <v>0.58999999985098839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1717636.91</v>
      </c>
      <c r="D1074" s="2">
        <f>BILANCA!E69</f>
        <v>888902.72</v>
      </c>
      <c r="E1074" s="2">
        <v>0</v>
      </c>
      <c r="F1074" s="2">
        <v>0</v>
      </c>
      <c r="G1074" s="3">
        <f t="shared" si="38"/>
        <v>223708.31040000002</v>
      </c>
      <c r="H1074" s="3">
        <f t="shared" si="35"/>
        <v>0.37000000011175871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478050.6</v>
      </c>
      <c r="D1075" s="2">
        <f>BILANCA!E70</f>
        <v>369191.33000000007</v>
      </c>
      <c r="E1075" s="2">
        <v>0</v>
      </c>
      <c r="F1075" s="2">
        <v>0</v>
      </c>
      <c r="G1075" s="3">
        <f t="shared" si="38"/>
        <v>79068.161900000006</v>
      </c>
      <c r="H1075" s="3">
        <f t="shared" si="35"/>
        <v>0.73000000009778887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478050.6</v>
      </c>
      <c r="D1076" s="2">
        <f>BILANCA!E71</f>
        <v>369191.33000000007</v>
      </c>
      <c r="E1076" s="2">
        <v>0</v>
      </c>
      <c r="F1076" s="2">
        <v>0</v>
      </c>
      <c r="G1076" s="3">
        <f t="shared" si="38"/>
        <v>80284.595160000012</v>
      </c>
      <c r="H1076" s="3">
        <f t="shared" si="35"/>
        <v>0.73000000009778887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478050.6</v>
      </c>
      <c r="D1078" s="2">
        <f>BILANCA!E73</f>
        <v>369191.33000000007</v>
      </c>
      <c r="E1078" s="2">
        <v>0</v>
      </c>
      <c r="F1078" s="2">
        <v>0</v>
      </c>
      <c r="G1078" s="3">
        <f t="shared" si="38"/>
        <v>82717.461680000008</v>
      </c>
      <c r="H1078" s="3">
        <f t="shared" si="35"/>
        <v>0.73000000009778887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43.85</v>
      </c>
      <c r="D1087" s="2">
        <f>BILANCA!E82</f>
        <v>806.16999999999825</v>
      </c>
      <c r="E1087" s="2">
        <v>0</v>
      </c>
      <c r="F1087" s="2">
        <v>0</v>
      </c>
      <c r="G1087" s="3">
        <f t="shared" si="38"/>
        <v>127.52662999999974</v>
      </c>
      <c r="H1087" s="3">
        <f t="shared" si="35"/>
        <v>0.31999999999825235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43.85</v>
      </c>
      <c r="D1092" s="2">
        <f>BILANCA!E87</f>
        <v>806.16999999999825</v>
      </c>
      <c r="E1092" s="2">
        <v>0</v>
      </c>
      <c r="F1092" s="2">
        <v>0</v>
      </c>
      <c r="G1092" s="3">
        <f t="shared" si="38"/>
        <v>135.80757999999972</v>
      </c>
      <c r="H1092" s="3">
        <f t="shared" si="35"/>
        <v>0.31999999999825235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415299.95</v>
      </c>
      <c r="D1140" s="2">
        <f>BILANCA!E135</f>
        <v>415299.95</v>
      </c>
      <c r="E1140" s="2">
        <v>0</v>
      </c>
      <c r="F1140" s="2">
        <v>0</v>
      </c>
      <c r="G1140" s="3">
        <f t="shared" si="38"/>
        <v>161966.98050000001</v>
      </c>
      <c r="H1140" s="3">
        <f t="shared" si="41"/>
        <v>9.9999999976716936E-2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415299.95</v>
      </c>
      <c r="D1141" s="2">
        <f>BILANCA!E136</f>
        <v>415299.95</v>
      </c>
      <c r="E1141" s="2">
        <v>0</v>
      </c>
      <c r="F1141" s="2">
        <v>0</v>
      </c>
      <c r="G1141" s="3">
        <f t="shared" si="38"/>
        <v>163212.88035000002</v>
      </c>
      <c r="H1141" s="3">
        <f t="shared" si="41"/>
        <v>9.9999999976716936E-2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3000</v>
      </c>
      <c r="D1145" s="2">
        <f>BILANCA!E140</f>
        <v>3000</v>
      </c>
      <c r="E1145" s="2">
        <v>0</v>
      </c>
      <c r="F1145" s="2">
        <v>0</v>
      </c>
      <c r="G1145" s="3">
        <f t="shared" si="38"/>
        <v>1215</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412299.95</v>
      </c>
      <c r="D1147" s="2">
        <f>BILANCA!E142</f>
        <v>412299.95</v>
      </c>
      <c r="E1147" s="2">
        <v>0</v>
      </c>
      <c r="F1147" s="2">
        <v>0</v>
      </c>
      <c r="G1147" s="3">
        <f t="shared" si="38"/>
        <v>169455.27945000003</v>
      </c>
      <c r="H1147" s="3">
        <f t="shared" si="41"/>
        <v>9.9999999976716936E-2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796803.38000000012</v>
      </c>
      <c r="D1152" s="2">
        <f>BILANCA!E147</f>
        <v>98380.179999999935</v>
      </c>
      <c r="E1152" s="2">
        <v>0</v>
      </c>
      <c r="F1152" s="2">
        <v>0</v>
      </c>
      <c r="G1152" s="3">
        <f t="shared" si="38"/>
        <v>141086.05107999998</v>
      </c>
      <c r="H1152" s="3">
        <f t="shared" si="41"/>
        <v>0.56000000005587935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104146.3</v>
      </c>
      <c r="D1153" s="2">
        <f>BILANCA!E148</f>
        <v>106808.20999999996</v>
      </c>
      <c r="E1153" s="2">
        <v>0</v>
      </c>
      <c r="F1153" s="2">
        <v>0</v>
      </c>
      <c r="G1153" s="3">
        <f t="shared" si="38"/>
        <v>45440.06895999999</v>
      </c>
      <c r="H1153" s="3">
        <f t="shared" si="41"/>
        <v>0.50999999996565748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637774.53</v>
      </c>
      <c r="D1155" s="2">
        <f>BILANCA!E150</f>
        <v>0</v>
      </c>
      <c r="E1155" s="2">
        <v>0</v>
      </c>
      <c r="F1155" s="2">
        <v>0</v>
      </c>
      <c r="G1155" s="3">
        <f t="shared" si="38"/>
        <v>92477.306849999994</v>
      </c>
      <c r="H1155" s="3">
        <f t="shared" si="41"/>
        <v>0.46999999997206032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637774.53</v>
      </c>
      <c r="D1163" s="2">
        <f>BILANCA!E158</f>
        <v>0</v>
      </c>
      <c r="E1163" s="2">
        <v>0</v>
      </c>
      <c r="F1163" s="2">
        <v>0</v>
      </c>
      <c r="G1163" s="3">
        <f t="shared" si="38"/>
        <v>97579.503089999998</v>
      </c>
      <c r="H1163" s="3">
        <f t="shared" si="41"/>
        <v>0.46999999997206032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265746.37</v>
      </c>
      <c r="D1164" s="2">
        <f>BILANCA!E159</f>
        <v>244929.97999999998</v>
      </c>
      <c r="E1164" s="2">
        <v>0</v>
      </c>
      <c r="F1164" s="2">
        <v>0</v>
      </c>
      <c r="G1164" s="3">
        <f t="shared" si="38"/>
        <v>116363.37482</v>
      </c>
      <c r="H1164" s="3">
        <f t="shared" si="41"/>
        <v>0.39000000001396984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98589.64</v>
      </c>
      <c r="D1165" s="2">
        <f>BILANCA!E160</f>
        <v>81302.38</v>
      </c>
      <c r="E1165" s="2">
        <v>0</v>
      </c>
      <c r="F1165" s="2">
        <v>0</v>
      </c>
      <c r="G1165" s="3">
        <f t="shared" si="38"/>
        <v>40485.132000000005</v>
      </c>
      <c r="H1165" s="3">
        <f t="shared" si="41"/>
        <v>0.74000000000523869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79.650000000000091</v>
      </c>
      <c r="E1166" s="2">
        <v>0</v>
      </c>
      <c r="F1166" s="2">
        <v>0</v>
      </c>
      <c r="G1166" s="3">
        <f t="shared" si="38"/>
        <v>24.850800000000028</v>
      </c>
      <c r="H1166" s="3">
        <f t="shared" si="41"/>
        <v>0.34999999999990905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309453.46000000002</v>
      </c>
      <c r="D1169" s="2">
        <f>BILANCA!E164</f>
        <v>334740.04000000004</v>
      </c>
      <c r="E1169" s="2">
        <v>0</v>
      </c>
      <c r="F1169" s="2">
        <v>0</v>
      </c>
      <c r="G1169" s="3">
        <f t="shared" si="38"/>
        <v>155650.43286000003</v>
      </c>
      <c r="H1169" s="3">
        <f t="shared" si="41"/>
        <v>0.50000000005820766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27439.13</v>
      </c>
      <c r="D1170" s="2">
        <f>BILANCA!E165</f>
        <v>5225.09</v>
      </c>
      <c r="E1170" s="2">
        <v>0</v>
      </c>
      <c r="F1170" s="2">
        <v>0</v>
      </c>
      <c r="G1170" s="3">
        <f t="shared" si="38"/>
        <v>6062.2896000000001</v>
      </c>
      <c r="H1170" s="3">
        <f t="shared" si="41"/>
        <v>0.22000000000116415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32489.56</v>
      </c>
      <c r="D1171" s="2">
        <f>BILANCA!E166</f>
        <v>5225.09</v>
      </c>
      <c r="E1171" s="2">
        <v>0</v>
      </c>
      <c r="F1171" s="2">
        <v>0</v>
      </c>
      <c r="G1171" s="3">
        <f t="shared" si="38"/>
        <v>6913.2981399999999</v>
      </c>
      <c r="H1171" s="3">
        <f t="shared" si="41"/>
        <v>0.52999999999883585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5050.43</v>
      </c>
      <c r="D1175" s="2">
        <f>BILANCA!E170</f>
        <v>0</v>
      </c>
      <c r="E1175" s="2">
        <v>0</v>
      </c>
      <c r="F1175" s="2">
        <v>0</v>
      </c>
      <c r="G1175" s="3">
        <f t="shared" si="38"/>
        <v>833.32095000000004</v>
      </c>
      <c r="H1175" s="3">
        <f t="shared" si="41"/>
        <v>0.43000000000029104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12066263.290000001</v>
      </c>
      <c r="D1180" s="2">
        <f>BILANCA!E176</f>
        <v>12014926.199999997</v>
      </c>
      <c r="E1180" s="2">
        <v>0</v>
      </c>
      <c r="F1180" s="2">
        <v>0</v>
      </c>
      <c r="G1180" s="3">
        <f t="shared" si="38"/>
        <v>6136339.6672999999</v>
      </c>
      <c r="H1180" s="3">
        <f t="shared" si="41"/>
        <v>0.48999999836087227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269066</v>
      </c>
      <c r="D1181" s="2">
        <f>BILANCA!E177</f>
        <v>139004.7099999999</v>
      </c>
      <c r="E1181" s="2">
        <v>0</v>
      </c>
      <c r="F1181" s="2">
        <v>0</v>
      </c>
      <c r="G1181" s="3">
        <f t="shared" si="38"/>
        <v>93549.896819999965</v>
      </c>
      <c r="H1181" s="3">
        <f t="shared" si="41"/>
        <v>0.29000000009546056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94992.45</v>
      </c>
      <c r="D1182" s="2">
        <f>BILANCA!E178</f>
        <v>99847.729999999952</v>
      </c>
      <c r="E1182" s="2">
        <v>0</v>
      </c>
      <c r="F1182" s="2">
        <v>0</v>
      </c>
      <c r="G1182" s="3">
        <f t="shared" si="38"/>
        <v>50686.320519999979</v>
      </c>
      <c r="H1182" s="3">
        <f t="shared" si="41"/>
        <v>0.7200000000448199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28627.73</v>
      </c>
      <c r="D1183" s="2">
        <f>BILANCA!E179</f>
        <v>30063.609999999986</v>
      </c>
      <c r="E1183" s="2">
        <v>0</v>
      </c>
      <c r="F1183" s="2">
        <v>0</v>
      </c>
      <c r="G1183" s="3">
        <f t="shared" si="38"/>
        <v>15354.606349999995</v>
      </c>
      <c r="H1183" s="3">
        <f t="shared" si="41"/>
        <v>0.6600000000144064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49408.77</v>
      </c>
      <c r="D1184" s="2">
        <f>BILANCA!E180</f>
        <v>52743.069999999949</v>
      </c>
      <c r="E1184" s="2">
        <v>0</v>
      </c>
      <c r="F1184" s="2">
        <v>0</v>
      </c>
      <c r="G1184" s="3">
        <f t="shared" si="38"/>
        <v>26951.714339999977</v>
      </c>
      <c r="H1184" s="3">
        <f t="shared" si="41"/>
        <v>0.29999999995197868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368.95</v>
      </c>
      <c r="D1185" s="2">
        <f>BILANCA!E181</f>
        <v>479.81999999999971</v>
      </c>
      <c r="E1185" s="2">
        <v>0</v>
      </c>
      <c r="F1185" s="2">
        <v>0</v>
      </c>
      <c r="G1185" s="3">
        <f t="shared" si="38"/>
        <v>232.50324999999989</v>
      </c>
      <c r="H1185" s="3">
        <f t="shared" si="41"/>
        <v>0.23000000000030241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368.95</v>
      </c>
      <c r="D1188" s="2">
        <f>BILANCA!E184</f>
        <v>479.81999999999971</v>
      </c>
      <c r="E1188" s="2">
        <v>0</v>
      </c>
      <c r="F1188" s="2">
        <v>0</v>
      </c>
      <c r="G1188" s="3">
        <f t="shared" si="38"/>
        <v>236.48901999999987</v>
      </c>
      <c r="H1188" s="3">
        <f t="shared" si="41"/>
        <v>0.23000000000030241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170</v>
      </c>
      <c r="D1198" s="2">
        <f>BILANCA!E194</f>
        <v>220</v>
      </c>
      <c r="E1198" s="2">
        <v>0</v>
      </c>
      <c r="F1198" s="2">
        <v>0</v>
      </c>
      <c r="G1198" s="3">
        <f t="shared" si="38"/>
        <v>114.68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v>
      </c>
      <c r="E1199" s="2">
        <v>0</v>
      </c>
      <c r="F1199" s="2">
        <v>0</v>
      </c>
      <c r="G1199" s="3">
        <f t="shared" si="38"/>
        <v>1.1339999999999999</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16417</v>
      </c>
      <c r="D1200" s="2">
        <f>BILANCA!E196</f>
        <v>16338.23000000001</v>
      </c>
      <c r="E1200" s="2">
        <v>0</v>
      </c>
      <c r="F1200" s="2">
        <v>0</v>
      </c>
      <c r="G1200" s="3">
        <f t="shared" si="38"/>
        <v>9327.7574000000041</v>
      </c>
      <c r="H1200" s="3">
        <f t="shared" si="41"/>
        <v>0.23000000001047738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174073.55</v>
      </c>
      <c r="D1201" s="2">
        <f>BILANCA!E197</f>
        <v>24245.699999999953</v>
      </c>
      <c r="E1201" s="2">
        <v>0</v>
      </c>
      <c r="F1201" s="2">
        <v>0</v>
      </c>
      <c r="G1201" s="3">
        <f t="shared" si="38"/>
        <v>42509.905449999977</v>
      </c>
      <c r="H1201" s="3">
        <f t="shared" si="41"/>
        <v>0.75000000005820766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40129</v>
      </c>
      <c r="D1203" s="2">
        <f>BILANCA!E199</f>
        <v>24245.699999999953</v>
      </c>
      <c r="E1203" s="2">
        <v>0</v>
      </c>
      <c r="F1203" s="2">
        <v>0</v>
      </c>
      <c r="G1203" s="3">
        <f t="shared" si="44"/>
        <v>17103.737199999981</v>
      </c>
      <c r="H1203" s="3">
        <f t="shared" si="45"/>
        <v>0.30000000004656613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133944.54999999999</v>
      </c>
      <c r="D1206" s="2">
        <f>BILANCA!E202</f>
        <v>0</v>
      </c>
      <c r="E1206" s="2">
        <v>0</v>
      </c>
      <c r="F1206" s="2">
        <v>0</v>
      </c>
      <c r="G1206" s="3">
        <f t="shared" si="44"/>
        <v>26253.131799999999</v>
      </c>
      <c r="H1206" s="3">
        <f t="shared" si="45"/>
        <v>0.45000000001164153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14911.279999999999</v>
      </c>
      <c r="E1251" s="2">
        <v>0</v>
      </c>
      <c r="F1251" s="2">
        <v>0</v>
      </c>
      <c r="G1251" s="3">
        <f>B1251/1000*C1251+B1251/500*D1251</f>
        <v>7187.2369599999993</v>
      </c>
      <c r="H1251" s="3">
        <f>ABS(C1251-ROUND(C1251,0))+ABS(D1251-ROUND(D1251,0))</f>
        <v>0.27999999999883585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11797197.290000001</v>
      </c>
      <c r="D1255" s="2">
        <f>BILANCA!E251</f>
        <v>11875921.489999998</v>
      </c>
      <c r="E1255" s="2">
        <v>0</v>
      </c>
      <c r="F1255" s="2">
        <v>0</v>
      </c>
      <c r="G1255" s="3">
        <f t="shared" si="38"/>
        <v>8709514.8661499992</v>
      </c>
      <c r="H1255" s="3">
        <f t="shared" si="41"/>
        <v>0.77999999932944775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10763926.33</v>
      </c>
      <c r="D1256" s="2">
        <f>BILANCA!E252</f>
        <v>11541323.43</v>
      </c>
      <c r="E1256" s="2">
        <v>0</v>
      </c>
      <c r="F1256" s="2">
        <v>0</v>
      </c>
      <c r="G1256" s="3">
        <f t="shared" si="38"/>
        <v>8326257.0047399998</v>
      </c>
      <c r="H1256" s="3">
        <f t="shared" si="41"/>
        <v>0.75999999977648258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10763926.33</v>
      </c>
      <c r="D1257" s="2">
        <f>BILANCA!E253</f>
        <v>11541323.43</v>
      </c>
      <c r="E1257" s="2">
        <v>0</v>
      </c>
      <c r="F1257" s="2">
        <v>0</v>
      </c>
      <c r="G1257" s="3">
        <f t="shared" si="38"/>
        <v>8360103.5779299997</v>
      </c>
      <c r="H1257" s="3">
        <f t="shared" si="41"/>
        <v>0.75999999977648258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209028.44999999995</v>
      </c>
      <c r="D1259" s="2">
        <f>BILANCA!E255</f>
        <v>230992.79000000004</v>
      </c>
      <c r="E1259" s="2">
        <v>0</v>
      </c>
      <c r="F1259" s="2">
        <v>0</v>
      </c>
      <c r="G1259" s="3">
        <f t="shared" si="38"/>
        <v>167082.49346999999</v>
      </c>
      <c r="H1259" s="3">
        <f t="shared" si="41"/>
        <v>0.65999999991618097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1039287.76</v>
      </c>
      <c r="D1260" s="2">
        <f>BILANCA!E256</f>
        <v>1120507.4099999999</v>
      </c>
      <c r="E1260" s="2">
        <v>0</v>
      </c>
      <c r="F1260" s="2">
        <v>0</v>
      </c>
      <c r="G1260" s="3">
        <f t="shared" si="38"/>
        <v>820075.64500000002</v>
      </c>
      <c r="H1260" s="3">
        <f t="shared" si="41"/>
        <v>0.64999999990686774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1039287.76</v>
      </c>
      <c r="D1261" s="2">
        <f>BILANCA!E257</f>
        <v>1120507.4099999999</v>
      </c>
      <c r="E1261" s="2">
        <v>0</v>
      </c>
      <c r="F1261" s="2">
        <v>0</v>
      </c>
      <c r="G1261" s="3">
        <f t="shared" si="38"/>
        <v>823355.94758000004</v>
      </c>
      <c r="H1261" s="3">
        <f t="shared" si="41"/>
        <v>0.64999999990686774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830259.31</v>
      </c>
      <c r="D1264" s="2">
        <f>BILANCA!E260</f>
        <v>889514.61999999988</v>
      </c>
      <c r="E1264" s="2">
        <v>0</v>
      </c>
      <c r="F1264" s="2">
        <v>0</v>
      </c>
      <c r="G1264" s="3">
        <f t="shared" si="38"/>
        <v>662759.29169999994</v>
      </c>
      <c r="H1264" s="3">
        <f t="shared" si="41"/>
        <v>0.69000000017695129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827259.31</v>
      </c>
      <c r="D1266" s="2">
        <f>BILANCA!E262</f>
        <v>889514.61999999988</v>
      </c>
      <c r="E1266" s="2">
        <v>0</v>
      </c>
      <c r="F1266" s="2">
        <v>0</v>
      </c>
      <c r="G1266" s="3">
        <f t="shared" si="38"/>
        <v>667209.86879999994</v>
      </c>
      <c r="H1266" s="3">
        <f t="shared" si="41"/>
        <v>0.69000000017695129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3000</v>
      </c>
      <c r="D1267" s="2">
        <f>BILANCA!E263</f>
        <v>0</v>
      </c>
      <c r="E1267" s="2">
        <v>0</v>
      </c>
      <c r="F1267" s="2">
        <v>0</v>
      </c>
      <c r="G1267" s="3">
        <f t="shared" si="38"/>
        <v>771</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796803.38000000012</v>
      </c>
      <c r="D1278" s="2">
        <f>BILANCA!E274</f>
        <v>98380.179999999949</v>
      </c>
      <c r="E1278" s="2">
        <v>0</v>
      </c>
      <c r="F1278" s="2">
        <v>0</v>
      </c>
      <c r="G1278" s="3">
        <f t="shared" si="38"/>
        <v>266275.08232000005</v>
      </c>
      <c r="H1278" s="3">
        <f t="shared" si="41"/>
        <v>0.56000000007043127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2612.42</v>
      </c>
      <c r="D1279" s="2">
        <f>BILANCA!E275</f>
        <v>5771.6899999999441</v>
      </c>
      <c r="E1279" s="2">
        <v>0</v>
      </c>
      <c r="F1279" s="2">
        <v>0</v>
      </c>
      <c r="G1279" s="3">
        <f t="shared" ref="G1279:G1294" si="48">B1279/1000*C1279+B1279/500*D1279</f>
        <v>3807.9101999999702</v>
      </c>
      <c r="H1279" s="3">
        <f t="shared" ref="H1279:H1294" si="49">ABS(C1279-ROUND(C1279,0))+ABS(D1279-ROUND(D1279,0))</f>
        <v>0.73000000005595211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637774.53</v>
      </c>
      <c r="D1281" s="2">
        <f>BILANCA!E277</f>
        <v>0</v>
      </c>
      <c r="E1281" s="2">
        <v>0</v>
      </c>
      <c r="F1281" s="2">
        <v>0</v>
      </c>
      <c r="G1281" s="3">
        <f t="shared" si="48"/>
        <v>172836.89763000002</v>
      </c>
      <c r="H1281" s="3">
        <f t="shared" si="49"/>
        <v>0.46999999997206032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637774.53</v>
      </c>
      <c r="D1289" s="2">
        <f>BILANCA!E285</f>
        <v>0</v>
      </c>
      <c r="E1289" s="2">
        <v>0</v>
      </c>
      <c r="F1289" s="2">
        <v>0</v>
      </c>
      <c r="G1289" s="3">
        <f t="shared" si="48"/>
        <v>177939.09387000001</v>
      </c>
      <c r="H1289" s="3">
        <f t="shared" si="49"/>
        <v>0.46999999997206032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93818.6</v>
      </c>
      <c r="D1290" s="2">
        <f>BILANCA!E286</f>
        <v>78763.72</v>
      </c>
      <c r="E1290" s="2">
        <v>0</v>
      </c>
      <c r="F1290" s="2">
        <v>0</v>
      </c>
      <c r="G1290" s="3">
        <f t="shared" si="48"/>
        <v>70376.891200000013</v>
      </c>
      <c r="H1290" s="3">
        <f t="shared" si="49"/>
        <v>0.67999999999301508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62597.83</v>
      </c>
      <c r="D1291" s="2">
        <f>BILANCA!E287</f>
        <v>13765.12000000001</v>
      </c>
      <c r="E1291" s="2">
        <v>0</v>
      </c>
      <c r="F1291" s="2">
        <v>0</v>
      </c>
      <c r="G1291" s="3">
        <f t="shared" si="48"/>
        <v>25325.98767000001</v>
      </c>
      <c r="H1291" s="3">
        <f t="shared" si="49"/>
        <v>0.29000000000814907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79.650000000000091</v>
      </c>
      <c r="E1292" s="2">
        <v>0</v>
      </c>
      <c r="F1292" s="2">
        <v>0</v>
      </c>
      <c r="G1292" s="3">
        <f t="shared" si="48"/>
        <v>44.922600000000045</v>
      </c>
      <c r="H1292" s="3">
        <f t="shared" si="49"/>
        <v>0.34999999999990905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27439.13</v>
      </c>
      <c r="D1295" s="2">
        <f>BILANCA!E291</f>
        <v>5225.09</v>
      </c>
      <c r="E1295" s="2">
        <v>0</v>
      </c>
      <c r="F1295" s="2">
        <v>0</v>
      </c>
      <c r="G1295" s="3">
        <f t="shared" si="38"/>
        <v>10798.45335</v>
      </c>
      <c r="H1295" s="3">
        <f t="shared" si="41"/>
        <v>0.22000000000116415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27439.13</v>
      </c>
      <c r="D1296" s="2">
        <f>BILANCA!E292</f>
        <v>5225.09</v>
      </c>
      <c r="E1296" s="2">
        <v>0</v>
      </c>
      <c r="F1296" s="2">
        <v>0</v>
      </c>
      <c r="G1296" s="3">
        <f t="shared" ref="G1296:G1299" si="50">B1296/1000*C1296+B1296/500*D1296</f>
        <v>10836.342659999998</v>
      </c>
      <c r="H1296" s="3">
        <f t="shared" ref="H1296:H1299" si="51">ABS(C1296-ROUND(C1296,0))+ABS(D1296-ROUND(D1296,0))</f>
        <v>0.22000000000116415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759232.83</v>
      </c>
      <c r="D1301" s="2">
        <f>BILANCA!E297</f>
        <v>3105290.1399999997</v>
      </c>
      <c r="E1301" s="2">
        <v>0</v>
      </c>
      <c r="F1301" s="2">
        <v>0</v>
      </c>
      <c r="G1301" s="3">
        <f t="shared" si="38"/>
        <v>2028215.6150099998</v>
      </c>
      <c r="H1301" s="3">
        <f t="shared" si="41"/>
        <v>0.30999999970663339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759232.83</v>
      </c>
      <c r="D1302" s="2">
        <f>BILANCA!E298</f>
        <v>3105290.1399999997</v>
      </c>
      <c r="E1302" s="2">
        <v>0</v>
      </c>
      <c r="F1302" s="2">
        <v>0</v>
      </c>
      <c r="G1302" s="3">
        <f t="shared" si="38"/>
        <v>2035185.4281199996</v>
      </c>
      <c r="H1302" s="3">
        <f t="shared" si="41"/>
        <v>0.30999999970663339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480287.53</v>
      </c>
      <c r="D1305" s="2">
        <f>BILANCA!E302</f>
        <v>346888.87</v>
      </c>
      <c r="E1305" s="2">
        <v>0</v>
      </c>
      <c r="F1305" s="2">
        <v>0</v>
      </c>
      <c r="G1305" s="3">
        <f t="shared" si="38"/>
        <v>346349.25465000002</v>
      </c>
      <c r="H1305" s="3">
        <f t="shared" si="41"/>
        <v>0.59999999997671694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625969.31000000006</v>
      </c>
      <c r="D1306" s="2">
        <f>BILANCA!E303</f>
        <v>86231.35</v>
      </c>
      <c r="E1306" s="2">
        <v>0</v>
      </c>
      <c r="F1306" s="2">
        <v>0</v>
      </c>
      <c r="G1306" s="3">
        <f t="shared" si="38"/>
        <v>236335.87495999999</v>
      </c>
      <c r="H1306" s="3">
        <f t="shared" si="41"/>
        <v>0.66000000006170012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79.650000000000006</v>
      </c>
      <c r="E1307" s="2">
        <v>0</v>
      </c>
      <c r="F1307" s="2">
        <v>0</v>
      </c>
      <c r="G1307" s="3">
        <f>B1307/1000*C1307+B1307/500*D1307</f>
        <v>47.312100000000001</v>
      </c>
      <c r="H1307" s="3">
        <f>ABS(C1307-ROUND(C1307,0))+ABS(D1307-ROUND(D1307,0))</f>
        <v>0.34999999999999432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32489.56</v>
      </c>
      <c r="D1308" s="2">
        <f>BILANCA!E305</f>
        <v>5225.09</v>
      </c>
      <c r="E1308" s="2">
        <v>0</v>
      </c>
      <c r="F1308" s="2">
        <v>0</v>
      </c>
      <c r="G1308" s="3">
        <f t="shared" ref="G1308:G1581" si="52">B1308/1000*C1308+B1308/500*D1308</f>
        <v>12796.042520000001</v>
      </c>
      <c r="H1308" s="3">
        <f t="shared" si="41"/>
        <v>0.52999999999883585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43.85</v>
      </c>
      <c r="D1312" s="2">
        <f>BILANCA!E309</f>
        <v>806.16999999999825</v>
      </c>
      <c r="E1312" s="2">
        <v>0</v>
      </c>
      <c r="F1312" s="2">
        <v>0</v>
      </c>
      <c r="G1312" s="3">
        <f t="shared" si="52"/>
        <v>500.16937999999897</v>
      </c>
      <c r="H1312" s="3">
        <f t="shared" si="41"/>
        <v>0.31999999999825235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94992.45</v>
      </c>
      <c r="D1340" s="2">
        <f>BILANCA!E337</f>
        <v>99847.73</v>
      </c>
      <c r="E1340" s="2">
        <v>0</v>
      </c>
      <c r="F1340" s="2">
        <v>0</v>
      </c>
      <c r="G1340" s="3">
        <f t="shared" si="52"/>
        <v>97247.010299999994</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174073.55</v>
      </c>
      <c r="D1342" s="2">
        <f>BILANCA!E339</f>
        <v>24245.7</v>
      </c>
      <c r="E1342" s="2">
        <v>0</v>
      </c>
      <c r="F1342" s="2">
        <v>0</v>
      </c>
      <c r="G1342" s="3">
        <f t="shared" si="52"/>
        <v>73891.563399999999</v>
      </c>
      <c r="H1342" s="3">
        <f t="shared" si="41"/>
        <v>0.75000000001091394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13.27</v>
      </c>
      <c r="D1347" s="2">
        <f>BILANCA!E344</f>
        <v>13.270000000004075</v>
      </c>
      <c r="E1347" s="2">
        <v>0</v>
      </c>
      <c r="F1347" s="2">
        <v>0</v>
      </c>
      <c r="G1347" s="3">
        <f t="shared" si="52"/>
        <v>13.415970000002746</v>
      </c>
      <c r="H1347" s="3">
        <f t="shared" si="41"/>
        <v>0.54000000000407411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14718.600000000006</v>
      </c>
      <c r="E1370" s="2">
        <v>0</v>
      </c>
      <c r="F1370" s="2">
        <v>0</v>
      </c>
      <c r="G1370" s="3">
        <f t="shared" si="57"/>
        <v>10597.392000000003</v>
      </c>
      <c r="H1370" s="3">
        <f t="shared" si="58"/>
        <v>0.39999999999417923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192.68000000000029</v>
      </c>
      <c r="E1371" s="2">
        <v>0</v>
      </c>
      <c r="F1371" s="2">
        <v>0</v>
      </c>
      <c r="G1371" s="3">
        <f t="shared" si="57"/>
        <v>139.1149600000002</v>
      </c>
      <c r="H1371" s="3">
        <f t="shared" si="58"/>
        <v>0.31999999999970896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130879.33</v>
      </c>
      <c r="E1384" s="2">
        <v>0</v>
      </c>
      <c r="F1384" s="2">
        <v>0</v>
      </c>
      <c r="G1384" s="3">
        <f t="shared" si="59"/>
        <v>97897.738840000005</v>
      </c>
      <c r="H1384" s="3">
        <f t="shared" si="60"/>
        <v>0.33000000000174623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130879.33</v>
      </c>
      <c r="E1388" s="2">
        <v>0</v>
      </c>
      <c r="F1388" s="2">
        <v>0</v>
      </c>
      <c r="G1388" s="3">
        <f t="shared" si="59"/>
        <v>98944.773480000003</v>
      </c>
      <c r="H1388" s="3">
        <f t="shared" si="60"/>
        <v>0.33000000000174623</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719415.99</v>
      </c>
      <c r="D1394" s="2">
        <f>BILANCA!E391</f>
        <v>939132.79</v>
      </c>
      <c r="E1394" s="2">
        <v>0</v>
      </c>
      <c r="F1394" s="2">
        <v>0</v>
      </c>
      <c r="G1394" s="3">
        <f t="shared" si="61"/>
        <v>997509.72288000002</v>
      </c>
      <c r="H1394" s="3">
        <f t="shared" si="62"/>
        <v>0.21999999997206032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39816.839999999997</v>
      </c>
      <c r="D1395" s="2">
        <f>BILANCA!E392</f>
        <v>0</v>
      </c>
      <c r="E1395" s="2">
        <v>0</v>
      </c>
      <c r="F1395" s="2">
        <v>0</v>
      </c>
      <c r="G1395" s="3">
        <f t="shared" si="61"/>
        <v>15329.483399999999</v>
      </c>
      <c r="H1395" s="3">
        <f t="shared" si="62"/>
        <v>0.16000000000349246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610425</v>
      </c>
      <c r="E1396" s="2">
        <v>0</v>
      </c>
      <c r="F1396" s="2">
        <v>0</v>
      </c>
      <c r="G1396" s="3">
        <f t="shared" si="61"/>
        <v>471248.10000000003</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1555732.35</v>
      </c>
      <c r="E1399" s="2">
        <v>0</v>
      </c>
      <c r="F1399" s="2">
        <v>0</v>
      </c>
      <c r="G1399" s="3">
        <f t="shared" si="61"/>
        <v>1210359.7683000001</v>
      </c>
      <c r="H1399" s="3">
        <f t="shared" si="62"/>
        <v>0.35000000009313226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701104.6</v>
      </c>
      <c r="D1401" s="7">
        <f>'RAS-funkcijski'!E5</f>
        <v>765324.39</v>
      </c>
      <c r="E1401" s="7">
        <v>0</v>
      </c>
      <c r="F1401" s="7">
        <v>0</v>
      </c>
      <c r="G1401" s="8">
        <f t="shared" si="52"/>
        <v>2231.7533800000001</v>
      </c>
      <c r="H1401" s="8">
        <f t="shared" si="41"/>
        <v>0.7900000000372529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260736.49</v>
      </c>
      <c r="D1402" s="2">
        <f>'RAS-funkcijski'!E6</f>
        <v>279754.49</v>
      </c>
      <c r="E1402" s="2">
        <v>0</v>
      </c>
      <c r="F1402" s="2">
        <v>0</v>
      </c>
      <c r="G1402" s="3">
        <f t="shared" si="52"/>
        <v>1640.4909399999999</v>
      </c>
      <c r="H1402" s="3">
        <f t="shared" si="41"/>
        <v>0.97999999998137355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260736.49</v>
      </c>
      <c r="D1403" s="2">
        <f>'RAS-funkcijski'!E7</f>
        <v>279754.49</v>
      </c>
      <c r="E1403" s="2">
        <v>0</v>
      </c>
      <c r="F1403" s="2">
        <v>0</v>
      </c>
      <c r="G1403" s="3">
        <f t="shared" si="52"/>
        <v>2460.73641</v>
      </c>
      <c r="H1403" s="3">
        <f t="shared" si="41"/>
        <v>0.97999999998137355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437633.95</v>
      </c>
      <c r="D1409" s="2">
        <f>'RAS-funkcijski'!E13</f>
        <v>455643.9</v>
      </c>
      <c r="E1409" s="2">
        <v>0</v>
      </c>
      <c r="F1409" s="2">
        <v>0</v>
      </c>
      <c r="G1409" s="3">
        <f t="shared" si="52"/>
        <v>12140.295750000001</v>
      </c>
      <c r="H1409" s="3">
        <f t="shared" si="41"/>
        <v>0.1499999999650754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437633.95</v>
      </c>
      <c r="D1412" s="2">
        <f>'RAS-funkcijski'!E16</f>
        <v>455643.9</v>
      </c>
      <c r="E1412" s="2">
        <v>0</v>
      </c>
      <c r="F1412" s="2">
        <v>0</v>
      </c>
      <c r="G1412" s="3">
        <f t="shared" si="52"/>
        <v>16187.061000000002</v>
      </c>
      <c r="H1412" s="3">
        <f t="shared" si="41"/>
        <v>0.1499999999650754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2734.16</v>
      </c>
      <c r="D1415" s="2">
        <f>'RAS-funkcijski'!E19</f>
        <v>29926</v>
      </c>
      <c r="E1415" s="2">
        <v>0</v>
      </c>
      <c r="F1415" s="2">
        <v>0</v>
      </c>
      <c r="G1415" s="3">
        <f t="shared" si="52"/>
        <v>938.79239999999993</v>
      </c>
      <c r="H1415" s="3">
        <f t="shared" si="41"/>
        <v>0.15999999999985448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40021.040000000001</v>
      </c>
      <c r="D1424" s="2">
        <f>'RAS-funkcijski'!E28</f>
        <v>40446.04</v>
      </c>
      <c r="E1424" s="2">
        <v>0</v>
      </c>
      <c r="F1424" s="2">
        <v>0</v>
      </c>
      <c r="G1424" s="3">
        <f t="shared" si="52"/>
        <v>2901.9148800000003</v>
      </c>
      <c r="H1424" s="3">
        <f t="shared" si="41"/>
        <v>8.000000000174623E-2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33500</v>
      </c>
      <c r="D1426" s="2">
        <f>'RAS-funkcijski'!E30</f>
        <v>33000</v>
      </c>
      <c r="E1426" s="2">
        <v>0</v>
      </c>
      <c r="F1426" s="2">
        <v>0</v>
      </c>
      <c r="G1426" s="3">
        <f t="shared" si="52"/>
        <v>2587</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6521.04</v>
      </c>
      <c r="D1430" s="2">
        <f>'RAS-funkcijski'!E34</f>
        <v>7446.04</v>
      </c>
      <c r="E1430" s="2">
        <v>0</v>
      </c>
      <c r="F1430" s="2">
        <v>0</v>
      </c>
      <c r="G1430" s="3">
        <f t="shared" si="52"/>
        <v>642.39359999999988</v>
      </c>
      <c r="H1430" s="3">
        <f t="shared" si="41"/>
        <v>7.999999999992724E-2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295032.11</v>
      </c>
      <c r="D1431" s="2">
        <f>'RAS-funkcijski'!E35</f>
        <v>636251.51</v>
      </c>
      <c r="E1431" s="2">
        <v>0</v>
      </c>
      <c r="F1431" s="2">
        <v>0</v>
      </c>
      <c r="G1431" s="3">
        <f t="shared" si="52"/>
        <v>48593.589030000003</v>
      </c>
      <c r="H1431" s="3">
        <f t="shared" si="41"/>
        <v>0.59999999997671694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5473.86</v>
      </c>
      <c r="D1432" s="2">
        <f>'RAS-funkcijski'!E36</f>
        <v>50036.33</v>
      </c>
      <c r="E1432" s="2">
        <v>0</v>
      </c>
      <c r="F1432" s="2">
        <v>0</v>
      </c>
      <c r="G1432" s="3">
        <f t="shared" si="52"/>
        <v>3377.48864</v>
      </c>
      <c r="H1432" s="3">
        <f t="shared" si="41"/>
        <v>0.47000000000207365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5473.86</v>
      </c>
      <c r="D1433" s="2">
        <f>'RAS-funkcijski'!E37</f>
        <v>50036.33</v>
      </c>
      <c r="E1433" s="2">
        <v>0</v>
      </c>
      <c r="F1433" s="2">
        <v>0</v>
      </c>
      <c r="G1433" s="3">
        <f t="shared" si="52"/>
        <v>3483.0351600000004</v>
      </c>
      <c r="H1433" s="3">
        <f t="shared" si="41"/>
        <v>0.47000000000207365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289558.25</v>
      </c>
      <c r="D1450" s="2">
        <f>'RAS-funkcijski'!E54</f>
        <v>586215.18000000005</v>
      </c>
      <c r="E1450" s="2">
        <v>0</v>
      </c>
      <c r="F1450" s="2">
        <v>0</v>
      </c>
      <c r="G1450" s="3">
        <f t="shared" si="52"/>
        <v>73099.430500000017</v>
      </c>
      <c r="H1450" s="3">
        <f t="shared" si="63"/>
        <v>0.43000000005122274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287195.2</v>
      </c>
      <c r="D1451" s="2">
        <f>'RAS-funkcijski'!E55</f>
        <v>585421.43000000005</v>
      </c>
      <c r="E1451" s="2">
        <v>0</v>
      </c>
      <c r="F1451" s="2">
        <v>0</v>
      </c>
      <c r="G1451" s="3">
        <f t="shared" si="52"/>
        <v>74359.941059999997</v>
      </c>
      <c r="H1451" s="3">
        <f t="shared" si="63"/>
        <v>0.63000000006286427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2363.0500000000002</v>
      </c>
      <c r="D1455" s="2">
        <f>'RAS-funkcijski'!E59</f>
        <v>793.75</v>
      </c>
      <c r="E1455" s="2">
        <v>0</v>
      </c>
      <c r="F1455" s="2">
        <v>0</v>
      </c>
      <c r="G1455" s="3">
        <f t="shared" si="52"/>
        <v>217.28025000000002</v>
      </c>
      <c r="H1455" s="3">
        <f t="shared" si="63"/>
        <v>0.3000000000001819</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149446.88</v>
      </c>
      <c r="D1471" s="2">
        <f>'RAS-funkcijski'!E75</f>
        <v>0</v>
      </c>
      <c r="E1471" s="2">
        <v>0</v>
      </c>
      <c r="F1471" s="2">
        <v>0</v>
      </c>
      <c r="G1471" s="3">
        <f t="shared" si="52"/>
        <v>10610.72848</v>
      </c>
      <c r="H1471" s="3">
        <f t="shared" si="63"/>
        <v>0.11999999999534339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149446.88</v>
      </c>
      <c r="D1477" s="2">
        <f>'RAS-funkcijski'!E81</f>
        <v>0</v>
      </c>
      <c r="E1477" s="2">
        <v>0</v>
      </c>
      <c r="F1477" s="2">
        <v>0</v>
      </c>
      <c r="G1477" s="3">
        <f t="shared" si="52"/>
        <v>11507.40976</v>
      </c>
      <c r="H1477" s="3">
        <f t="shared" si="63"/>
        <v>0.11999999999534339</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1679266.1099999999</v>
      </c>
      <c r="D1478" s="2">
        <f>'RAS-funkcijski'!E82</f>
        <v>1316208.8999999999</v>
      </c>
      <c r="E1478" s="2">
        <v>0</v>
      </c>
      <c r="F1478" s="2">
        <v>0</v>
      </c>
      <c r="G1478" s="3">
        <f t="shared" si="52"/>
        <v>336311.34497999994</v>
      </c>
      <c r="H1478" s="3">
        <f t="shared" si="63"/>
        <v>0.2099999999627471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1464929.73</v>
      </c>
      <c r="D1480" s="2">
        <f>'RAS-funkcijski'!E84</f>
        <v>1230134.77</v>
      </c>
      <c r="E1480" s="2">
        <v>0</v>
      </c>
      <c r="F1480" s="2">
        <v>0</v>
      </c>
      <c r="G1480" s="3">
        <f t="shared" si="52"/>
        <v>314015.94160000002</v>
      </c>
      <c r="H1480" s="3">
        <f t="shared" si="63"/>
        <v>0.5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214336.38</v>
      </c>
      <c r="D1482" s="2">
        <f>'RAS-funkcijski'!E86</f>
        <v>86074.13</v>
      </c>
      <c r="E1482" s="2">
        <v>0</v>
      </c>
      <c r="F1482" s="2">
        <v>0</v>
      </c>
      <c r="G1482" s="3">
        <f t="shared" si="52"/>
        <v>31691.740480000004</v>
      </c>
      <c r="H1482" s="3">
        <f t="shared" si="63"/>
        <v>0.51000000000931323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73986.62</v>
      </c>
      <c r="D1485" s="2">
        <f>'RAS-funkcijski'!E89</f>
        <v>71190.05</v>
      </c>
      <c r="E1485" s="2">
        <v>0</v>
      </c>
      <c r="F1485" s="2">
        <v>0</v>
      </c>
      <c r="G1485" s="3">
        <f t="shared" si="52"/>
        <v>18391.171200000001</v>
      </c>
      <c r="H1485" s="3">
        <f t="shared" si="63"/>
        <v>0.430000000007567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73986.62</v>
      </c>
      <c r="D1502" s="2">
        <f>'RAS-funkcijski'!E106</f>
        <v>71190.05</v>
      </c>
      <c r="E1502" s="2">
        <v>0</v>
      </c>
      <c r="F1502" s="2">
        <v>0</v>
      </c>
      <c r="G1502" s="3">
        <f t="shared" si="52"/>
        <v>22069.405439999999</v>
      </c>
      <c r="H1502" s="3">
        <f t="shared" si="63"/>
        <v>0.430000000007567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61100</v>
      </c>
      <c r="D1503" s="2">
        <f>'RAS-funkcijski'!E107</f>
        <v>76300</v>
      </c>
      <c r="E1503" s="2">
        <v>0</v>
      </c>
      <c r="F1503" s="2">
        <v>0</v>
      </c>
      <c r="G1503" s="3">
        <f t="shared" si="52"/>
        <v>22011.1</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32300</v>
      </c>
      <c r="D1504" s="2">
        <f>'RAS-funkcijski'!E108</f>
        <v>42000</v>
      </c>
      <c r="E1504" s="2">
        <v>0</v>
      </c>
      <c r="F1504" s="2">
        <v>0</v>
      </c>
      <c r="G1504" s="3">
        <f t="shared" si="52"/>
        <v>12095.2</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13800</v>
      </c>
      <c r="D1505" s="2">
        <f>'RAS-funkcijski'!E109</f>
        <v>18400</v>
      </c>
      <c r="E1505" s="2">
        <v>0</v>
      </c>
      <c r="F1505" s="2">
        <v>0</v>
      </c>
      <c r="G1505" s="3">
        <f t="shared" si="52"/>
        <v>5313</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15000</v>
      </c>
      <c r="D1507" s="2">
        <f>'RAS-funkcijski'!E111</f>
        <v>15900</v>
      </c>
      <c r="E1507" s="2">
        <v>0</v>
      </c>
      <c r="F1507" s="2">
        <v>0</v>
      </c>
      <c r="G1507" s="3">
        <f t="shared" si="52"/>
        <v>5007.6000000000004</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85954.7</v>
      </c>
      <c r="D1510" s="2">
        <f>'RAS-funkcijski'!E114</f>
        <v>73209.289999999994</v>
      </c>
      <c r="E1510" s="2">
        <v>0</v>
      </c>
      <c r="F1510" s="2">
        <v>0</v>
      </c>
      <c r="G1510" s="3">
        <f t="shared" si="52"/>
        <v>25561.060799999999</v>
      </c>
      <c r="H1510" s="3">
        <f t="shared" si="63"/>
        <v>0.58999999999650754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69117.58</v>
      </c>
      <c r="D1511" s="2">
        <f>'RAS-funkcijski'!E115</f>
        <v>57182.39</v>
      </c>
      <c r="E1511" s="2">
        <v>0</v>
      </c>
      <c r="F1511" s="2">
        <v>0</v>
      </c>
      <c r="G1511" s="3">
        <f t="shared" si="52"/>
        <v>20366.541959999999</v>
      </c>
      <c r="H1511" s="3">
        <f t="shared" si="63"/>
        <v>0.80999999999767169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22659.79</v>
      </c>
      <c r="D1512" s="2">
        <f>'RAS-funkcijski'!E116</f>
        <v>51684.76</v>
      </c>
      <c r="E1512" s="2">
        <v>0</v>
      </c>
      <c r="F1512" s="2">
        <v>0</v>
      </c>
      <c r="G1512" s="3">
        <f t="shared" si="52"/>
        <v>14115.282719999999</v>
      </c>
      <c r="H1512" s="3">
        <f t="shared" si="63"/>
        <v>0.44999999999708962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46457.79</v>
      </c>
      <c r="D1513" s="2">
        <f>'RAS-funkcijski'!E117</f>
        <v>5497.63</v>
      </c>
      <c r="E1513" s="2">
        <v>0</v>
      </c>
      <c r="F1513" s="2">
        <v>0</v>
      </c>
      <c r="G1513" s="3">
        <f t="shared" si="52"/>
        <v>6492.1946500000004</v>
      </c>
      <c r="H1513" s="3">
        <f t="shared" si="63"/>
        <v>0.57999999999901775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10837.12</v>
      </c>
      <c r="D1514" s="2">
        <f>'RAS-funkcijski'!E118</f>
        <v>10476.9</v>
      </c>
      <c r="E1514" s="2">
        <v>0</v>
      </c>
      <c r="F1514" s="2">
        <v>0</v>
      </c>
      <c r="G1514" s="3">
        <f t="shared" si="52"/>
        <v>3624.1648800000003</v>
      </c>
      <c r="H1514" s="3">
        <f t="shared" si="63"/>
        <v>0.22000000000116415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10837.12</v>
      </c>
      <c r="D1515" s="2">
        <f>'RAS-funkcijski'!E119</f>
        <v>10476.9</v>
      </c>
      <c r="E1515" s="2">
        <v>0</v>
      </c>
      <c r="F1515" s="2">
        <v>0</v>
      </c>
      <c r="G1515" s="3">
        <f t="shared" si="52"/>
        <v>3655.9557999999997</v>
      </c>
      <c r="H1515" s="3">
        <f t="shared" si="63"/>
        <v>0.22000000000116415</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6000</v>
      </c>
      <c r="D1518" s="2">
        <f>'RAS-funkcijski'!E122</f>
        <v>5550</v>
      </c>
      <c r="E1518" s="2">
        <v>0</v>
      </c>
      <c r="F1518" s="2">
        <v>0</v>
      </c>
      <c r="G1518" s="3">
        <f t="shared" si="52"/>
        <v>2017.8</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6000</v>
      </c>
      <c r="D1519" s="2">
        <f>'RAS-funkcijski'!E123</f>
        <v>5550</v>
      </c>
      <c r="E1519" s="2">
        <v>0</v>
      </c>
      <c r="F1519" s="2">
        <v>0</v>
      </c>
      <c r="G1519" s="3">
        <f t="shared" si="52"/>
        <v>2034.8999999999999</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14299.51</v>
      </c>
      <c r="D1525" s="2">
        <f>'RAS-funkcijski'!E129</f>
        <v>35674.300000000003</v>
      </c>
      <c r="E1525" s="2">
        <v>0</v>
      </c>
      <c r="F1525" s="2">
        <v>0</v>
      </c>
      <c r="G1525" s="3">
        <f t="shared" si="52"/>
        <v>10706.01375</v>
      </c>
      <c r="H1525" s="3">
        <f t="shared" si="63"/>
        <v>0.7900000000026921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7420</v>
      </c>
      <c r="D1531" s="2">
        <f>'RAS-funkcijski'!E135</f>
        <v>9730</v>
      </c>
      <c r="E1531" s="2">
        <v>0</v>
      </c>
      <c r="F1531" s="2">
        <v>0</v>
      </c>
      <c r="G1531" s="3">
        <f t="shared" si="52"/>
        <v>3521.28</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4465.49</v>
      </c>
      <c r="D1534" s="2">
        <f>'RAS-funkcijski'!E138</f>
        <v>23175.07</v>
      </c>
      <c r="E1534" s="2">
        <v>0</v>
      </c>
      <c r="F1534" s="2">
        <v>0</v>
      </c>
      <c r="G1534" s="3">
        <f t="shared" si="52"/>
        <v>6809.2944200000002</v>
      </c>
      <c r="H1534" s="3">
        <f t="shared" si="63"/>
        <v>0.55999999999949068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2414.02</v>
      </c>
      <c r="D1536" s="2">
        <f>'RAS-funkcijski'!E140</f>
        <v>2769.23</v>
      </c>
      <c r="E1536" s="2">
        <v>0</v>
      </c>
      <c r="F1536" s="2">
        <v>0</v>
      </c>
      <c r="G1536" s="3">
        <f t="shared" si="52"/>
        <v>1081.53728</v>
      </c>
      <c r="H1536" s="3">
        <f t="shared" si="63"/>
        <v>0.25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3100211.57</v>
      </c>
      <c r="D1537" s="14">
        <f>'RAS-funkcijski'!E141</f>
        <v>3014604.4799999995</v>
      </c>
      <c r="E1537" s="14">
        <v>0</v>
      </c>
      <c r="F1537" s="14">
        <v>0</v>
      </c>
      <c r="G1537" s="15">
        <f t="shared" si="52"/>
        <v>1250730.61261</v>
      </c>
      <c r="H1537" s="15">
        <f t="shared" si="63"/>
        <v>0.90999999968335032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478295.8</v>
      </c>
      <c r="E1538" s="7">
        <v>0</v>
      </c>
      <c r="F1538" s="7">
        <v>0</v>
      </c>
      <c r="G1538" s="8">
        <f t="shared" si="52"/>
        <v>956.59159999999997</v>
      </c>
      <c r="H1538" s="8">
        <f t="shared" si="63"/>
        <v>0.20000000001164153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478295.8</v>
      </c>
      <c r="E1539" s="2">
        <v>0</v>
      </c>
      <c r="F1539" s="2">
        <v>0</v>
      </c>
      <c r="G1539" s="3">
        <f t="shared" si="52"/>
        <v>1913.1831999999999</v>
      </c>
      <c r="H1539" s="3">
        <f t="shared" si="63"/>
        <v>0.20000000001164153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478295.8</v>
      </c>
      <c r="E1540" s="2">
        <v>0</v>
      </c>
      <c r="F1540" s="2">
        <v>0</v>
      </c>
      <c r="G1540" s="3">
        <f t="shared" si="52"/>
        <v>2869.7748000000001</v>
      </c>
      <c r="H1540" s="3">
        <f t="shared" si="63"/>
        <v>0.20000000001164153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478295.8</v>
      </c>
      <c r="E1542" s="2">
        <v>0</v>
      </c>
      <c r="F1542" s="2">
        <v>0</v>
      </c>
      <c r="G1542" s="3">
        <f t="shared" si="52"/>
        <v>4782.9579999999996</v>
      </c>
      <c r="H1542" s="3">
        <f t="shared" si="63"/>
        <v>0.20000000001164153</v>
      </c>
      <c r="I1542" s="11">
        <f t="shared" si="64"/>
        <v>956.59160005568083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269066</v>
      </c>
      <c r="D1582" s="7"/>
      <c r="E1582" s="7">
        <v>0</v>
      </c>
      <c r="F1582" s="7">
        <v>0</v>
      </c>
      <c r="G1582" s="8">
        <f t="shared" ref="G1582:G1686" si="70">B1582/1000*C1582</f>
        <v>269.06600000000003</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3330898.36</v>
      </c>
      <c r="D1583" s="2">
        <v>0</v>
      </c>
      <c r="E1583" s="2">
        <v>0</v>
      </c>
      <c r="F1583" s="2">
        <v>0</v>
      </c>
      <c r="G1583" s="3">
        <f t="shared" si="70"/>
        <v>6661.7967200000003</v>
      </c>
      <c r="H1583" s="3">
        <f t="shared" si="71"/>
        <v>0.35999999986961484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1781065.6900000002</v>
      </c>
      <c r="D1585" s="2">
        <v>0</v>
      </c>
      <c r="E1585" s="2">
        <v>0</v>
      </c>
      <c r="F1585" s="2">
        <v>0</v>
      </c>
      <c r="G1585" s="3">
        <f t="shared" si="70"/>
        <v>7124.2627600000005</v>
      </c>
      <c r="H1585" s="3">
        <f t="shared" si="71"/>
        <v>0.30999999982304871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377810.12</v>
      </c>
      <c r="D1586" s="2">
        <v>0</v>
      </c>
      <c r="E1586" s="2">
        <v>0</v>
      </c>
      <c r="F1586" s="2">
        <v>0</v>
      </c>
      <c r="G1586" s="3">
        <f t="shared" si="70"/>
        <v>1889.0506</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1023280.98</v>
      </c>
      <c r="D1587" s="2">
        <v>0</v>
      </c>
      <c r="E1587" s="2">
        <v>0</v>
      </c>
      <c r="F1587" s="2">
        <v>0</v>
      </c>
      <c r="G1587" s="3">
        <f t="shared" si="70"/>
        <v>6139.68588</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4136.62</v>
      </c>
      <c r="D1588" s="2">
        <v>0</v>
      </c>
      <c r="E1588" s="2">
        <v>0</v>
      </c>
      <c r="F1588" s="2">
        <v>0</v>
      </c>
      <c r="G1588" s="3">
        <f t="shared" si="70"/>
        <v>28.956340000000001</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90645.32</v>
      </c>
      <c r="D1591" s="2">
        <v>0</v>
      </c>
      <c r="E1591" s="2">
        <v>0</v>
      </c>
      <c r="F1591" s="2">
        <v>0</v>
      </c>
      <c r="G1591" s="3">
        <f t="shared" si="70"/>
        <v>906.45320000000004</v>
      </c>
      <c r="H1591" s="3">
        <f t="shared" si="71"/>
        <v>0.32000000000698492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188625.99</v>
      </c>
      <c r="D1592" s="2">
        <v>0</v>
      </c>
      <c r="E1592" s="2">
        <v>0</v>
      </c>
      <c r="F1592" s="2">
        <v>0</v>
      </c>
      <c r="G1592" s="3">
        <f t="shared" si="70"/>
        <v>2074.8858899999996</v>
      </c>
      <c r="H1592" s="3">
        <f t="shared" si="71"/>
        <v>1.0000000009313226E-2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96566.66</v>
      </c>
      <c r="D1593" s="2">
        <v>0</v>
      </c>
      <c r="E1593" s="2">
        <v>0</v>
      </c>
      <c r="F1593" s="2">
        <v>0</v>
      </c>
      <c r="G1593" s="3">
        <f t="shared" si="70"/>
        <v>1158.7999200000002</v>
      </c>
      <c r="H1593" s="3">
        <f t="shared" si="71"/>
        <v>0.33999999999650754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1325769.3999999999</v>
      </c>
      <c r="D1594" s="2">
        <v>0</v>
      </c>
      <c r="E1594" s="2">
        <v>0</v>
      </c>
      <c r="F1594" s="2">
        <v>0</v>
      </c>
      <c r="G1594" s="3">
        <f t="shared" si="70"/>
        <v>17235.002199999999</v>
      </c>
      <c r="H1594" s="3">
        <f t="shared" si="71"/>
        <v>0.39999999990686774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224063.27</v>
      </c>
      <c r="D1601" s="2">
        <v>0</v>
      </c>
      <c r="E1601" s="2">
        <v>0</v>
      </c>
      <c r="F1601" s="2">
        <v>0</v>
      </c>
      <c r="G1601" s="3">
        <f>B1601/1000*C1601</f>
        <v>4481.2654000000002</v>
      </c>
      <c r="H1601" s="3">
        <f>ABS(C1601-ROUND(C1601,0))</f>
        <v>0.26999999998952262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3460959.6500000004</v>
      </c>
      <c r="D1602" s="2">
        <v>0</v>
      </c>
      <c r="E1602" s="2">
        <v>0</v>
      </c>
      <c r="F1602" s="2">
        <v>0</v>
      </c>
      <c r="G1602" s="3">
        <f t="shared" si="70"/>
        <v>72680.152650000018</v>
      </c>
      <c r="H1602" s="3">
        <f t="shared" si="71"/>
        <v>0.34999999962747097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1776210.41</v>
      </c>
      <c r="D1604" s="2">
        <v>0</v>
      </c>
      <c r="E1604" s="2">
        <v>0</v>
      </c>
      <c r="F1604" s="2">
        <v>0</v>
      </c>
      <c r="G1604" s="3">
        <f t="shared" si="70"/>
        <v>40852.83943</v>
      </c>
      <c r="H1604" s="3">
        <f t="shared" si="71"/>
        <v>0.40999999991618097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376374.24</v>
      </c>
      <c r="D1605" s="2">
        <v>0</v>
      </c>
      <c r="E1605" s="2">
        <v>0</v>
      </c>
      <c r="F1605" s="2">
        <v>0</v>
      </c>
      <c r="G1605" s="3">
        <f t="shared" si="70"/>
        <v>9032.9817600000006</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1019946.68</v>
      </c>
      <c r="D1606" s="2">
        <v>0</v>
      </c>
      <c r="E1606" s="2">
        <v>0</v>
      </c>
      <c r="F1606" s="2">
        <v>0</v>
      </c>
      <c r="G1606" s="3">
        <f t="shared" si="70"/>
        <v>25498.667000000001</v>
      </c>
      <c r="H1606" s="3">
        <f t="shared" si="71"/>
        <v>0.31999999994877726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4025.75</v>
      </c>
      <c r="D1607" s="2">
        <v>0</v>
      </c>
      <c r="E1607" s="2">
        <v>0</v>
      </c>
      <c r="F1607" s="2">
        <v>0</v>
      </c>
      <c r="G1607" s="3">
        <f t="shared" si="70"/>
        <v>104.6695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90595.32</v>
      </c>
      <c r="D1610" s="2">
        <v>0</v>
      </c>
      <c r="E1610" s="2">
        <v>0</v>
      </c>
      <c r="F1610" s="2">
        <v>0</v>
      </c>
      <c r="G1610" s="3">
        <f t="shared" si="70"/>
        <v>2627.2642800000003</v>
      </c>
      <c r="H1610" s="3">
        <f t="shared" si="71"/>
        <v>0.32000000000698492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188622.99</v>
      </c>
      <c r="D1611" s="2">
        <v>0</v>
      </c>
      <c r="E1611" s="2">
        <v>0</v>
      </c>
      <c r="F1611" s="2">
        <v>0</v>
      </c>
      <c r="G1611" s="3">
        <f t="shared" si="70"/>
        <v>5658.6896999999999</v>
      </c>
      <c r="H1611" s="3">
        <f t="shared" si="71"/>
        <v>1.0000000009313226E-2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96645.43</v>
      </c>
      <c r="D1612" s="2">
        <v>0</v>
      </c>
      <c r="E1612" s="2">
        <v>0</v>
      </c>
      <c r="F1612" s="2">
        <v>0</v>
      </c>
      <c r="G1612" s="3">
        <f t="shared" si="70"/>
        <v>2996.0083299999997</v>
      </c>
      <c r="H1612" s="3">
        <f t="shared" si="71"/>
        <v>0.42999999999301508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1475597.25</v>
      </c>
      <c r="D1613" s="2">
        <v>0</v>
      </c>
      <c r="E1613" s="2">
        <v>0</v>
      </c>
      <c r="F1613" s="2">
        <v>0</v>
      </c>
      <c r="G1613" s="3">
        <f t="shared" si="70"/>
        <v>47219.112000000001</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209151.99</v>
      </c>
      <c r="D1620" s="2">
        <v>0</v>
      </c>
      <c r="E1620" s="2">
        <v>0</v>
      </c>
      <c r="F1620" s="2">
        <v>0</v>
      </c>
      <c r="G1620" s="3">
        <f>B1620/1000*C1620</f>
        <v>8156.9276099999997</v>
      </c>
      <c r="H1620" s="3">
        <f>ABS(C1620-ROUND(C1620,0))</f>
        <v>1.0000000009313226E-2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139004.7099999995</v>
      </c>
      <c r="D1621" s="2">
        <v>0</v>
      </c>
      <c r="E1621" s="2">
        <v>0</v>
      </c>
      <c r="F1621" s="2">
        <v>0</v>
      </c>
      <c r="G1621" s="3">
        <f t="shared" si="70"/>
        <v>5560.18839999998</v>
      </c>
      <c r="H1621" s="3">
        <f t="shared" si="71"/>
        <v>0.29000000050291419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139004.71</v>
      </c>
      <c r="D1681" s="2">
        <v>0</v>
      </c>
      <c r="E1681" s="2">
        <v>0</v>
      </c>
      <c r="F1681" s="2">
        <v>0</v>
      </c>
      <c r="G1681" s="3">
        <f t="shared" si="70"/>
        <v>13900.471</v>
      </c>
      <c r="H1681" s="3">
        <f t="shared" si="71"/>
        <v>0.29000000000814907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99847.73</v>
      </c>
      <c r="D1683" s="2">
        <v>0</v>
      </c>
      <c r="E1683" s="2">
        <v>0</v>
      </c>
      <c r="F1683" s="2">
        <v>0</v>
      </c>
      <c r="G1683" s="3">
        <f t="shared" si="70"/>
        <v>10184.468459999998</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24245.7</v>
      </c>
      <c r="D1684" s="2">
        <v>0</v>
      </c>
      <c r="E1684" s="2">
        <v>0</v>
      </c>
      <c r="F1684" s="2">
        <v>0</v>
      </c>
      <c r="G1684" s="3">
        <f t="shared" si="70"/>
        <v>2497.3071</v>
      </c>
      <c r="H1684" s="3">
        <f t="shared" si="71"/>
        <v>0.2999999999992724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14911.28</v>
      </c>
      <c r="D1686" s="14">
        <v>0</v>
      </c>
      <c r="E1686" s="14">
        <v>0</v>
      </c>
      <c r="F1686" s="14">
        <v>0</v>
      </c>
      <c r="G1686" s="15">
        <f t="shared" si="70"/>
        <v>1565.6844000000001</v>
      </c>
      <c r="H1686" s="15">
        <f t="shared" si="71"/>
        <v>0.28000000000065484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8" t="s">
        <v>1970</v>
      </c>
      <c r="B2" s="339"/>
      <c r="C2" s="339"/>
      <c r="D2" s="339"/>
      <c r="E2" s="339"/>
      <c r="F2" s="339"/>
      <c r="G2" s="339"/>
      <c r="H2" s="339"/>
      <c r="I2" s="33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0" t="s">
        <v>1972</v>
      </c>
      <c r="B4" s="341"/>
      <c r="C4" s="341"/>
      <c r="D4" s="341"/>
      <c r="E4" s="341"/>
      <c r="F4" s="341"/>
      <c r="G4" s="341"/>
      <c r="H4" s="341"/>
      <c r="I4" s="34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36645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9" t="s">
        <v>1976</v>
      </c>
      <c r="F7" s="342" t="s">
        <v>1977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9"/>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9"/>
      <c r="F9" s="336" t="s">
        <v>1981</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9"/>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9"/>
      <c r="F11" s="334" t="s">
        <v>1983</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9"/>
      <c r="F12" s="332" t="s">
        <v>1984</v>
      </c>
      <c r="G12" s="33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9"/>
      <c r="F13" s="366" t="s">
        <v>1988</v>
      </c>
      <c r="G13" s="367"/>
      <c r="H13" s="36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
      <c r="A17" s="346" t="s">
        <v>1977</v>
      </c>
      <c r="B17" s="365" t="str">
        <f>'PR-RAS'!B6</f>
        <v>PRIHODI POSLOVANJA (šifre 61+62+63+64+65+66+67+68)</v>
      </c>
      <c r="C17" s="361"/>
      <c r="D17" s="361"/>
      <c r="E17" s="361"/>
      <c r="F17" s="362"/>
      <c r="G17" s="28" t="str">
        <f>'PR-RAS'!C6</f>
        <v>6</v>
      </c>
      <c r="H17" s="275">
        <f>'PR-RAS'!D6</f>
        <v>3009517.3200000003</v>
      </c>
      <c r="I17" s="275">
        <f>'PR-RAS'!E6</f>
        <v>3018723.8699999996</v>
      </c>
      <c r="J17" s="5"/>
      <c r="K17" s="5"/>
      <c r="L17" s="5"/>
      <c r="M17" s="5"/>
      <c r="N17" s="5"/>
      <c r="O17" s="5"/>
      <c r="P17" s="5"/>
      <c r="Q17" s="5"/>
      <c r="R17" s="5"/>
      <c r="S17" s="5"/>
      <c r="T17" s="5"/>
      <c r="U17" s="5"/>
      <c r="V17" s="5"/>
      <c r="W17" s="5"/>
    </row>
    <row r="18" spans="1:23" ht="12.75" customHeight="1" x14ac:dyDescent="0.2">
      <c r="A18" s="347"/>
      <c r="B18" s="354" t="str">
        <f>'PR-RAS'!B152</f>
        <v xml:space="preserve">RASHODI POSLOVANJA (šifre 31+32+34+35+36+37+38) </v>
      </c>
      <c r="C18" s="355"/>
      <c r="D18" s="355"/>
      <c r="E18" s="355"/>
      <c r="F18" s="356"/>
      <c r="G18" s="29" t="str">
        <f>'PR-RAS'!C152</f>
        <v>3</v>
      </c>
      <c r="H18" s="275">
        <f>'PR-RAS'!D152</f>
        <v>1471300.9500000002</v>
      </c>
      <c r="I18" s="275">
        <f>'PR-RAS'!E152</f>
        <v>1688835.08</v>
      </c>
      <c r="J18" s="5"/>
      <c r="K18" s="5"/>
      <c r="L18" s="5"/>
      <c r="M18" s="5"/>
      <c r="N18" s="5"/>
      <c r="O18" s="5"/>
      <c r="P18" s="5"/>
      <c r="Q18" s="5"/>
      <c r="R18" s="5"/>
      <c r="S18" s="5"/>
      <c r="T18" s="5"/>
      <c r="U18" s="5"/>
      <c r="V18" s="5"/>
      <c r="W18" s="5"/>
    </row>
    <row r="19" spans="1:23" ht="12.75" customHeight="1" x14ac:dyDescent="0.2">
      <c r="A19" s="347"/>
      <c r="B19" s="354" t="str">
        <f>'PR-RAS'!B649</f>
        <v>Višak prihoda i primitaka raspoloživ u sljedećem razdoblju (šifre X005 + '9221-9222' - Y005 - '9222-9221')</v>
      </c>
      <c r="C19" s="355"/>
      <c r="D19" s="355"/>
      <c r="E19" s="355"/>
      <c r="F19" s="356"/>
      <c r="G19" s="29" t="str">
        <f>'PR-RAS'!C649</f>
        <v>X006</v>
      </c>
      <c r="H19" s="275">
        <f>'PR-RAS'!D649</f>
        <v>209028.4500000003</v>
      </c>
      <c r="I19" s="275">
        <f>'PR-RAS'!E649</f>
        <v>230992.78999999957</v>
      </c>
      <c r="J19" s="5"/>
      <c r="K19" s="5"/>
      <c r="L19" s="5"/>
      <c r="M19" s="5"/>
      <c r="N19" s="5"/>
      <c r="O19" s="5"/>
      <c r="P19" s="5"/>
      <c r="Q19" s="5"/>
      <c r="R19" s="5"/>
      <c r="S19" s="5"/>
      <c r="T19" s="5"/>
      <c r="U19" s="5"/>
      <c r="V19" s="5"/>
      <c r="W19" s="5"/>
    </row>
    <row r="20" spans="1:23" ht="12.75" customHeight="1" x14ac:dyDescent="0.2">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9" t="s">
        <v>8</v>
      </c>
      <c r="C21" s="350"/>
      <c r="D21" s="350"/>
      <c r="E21" s="350"/>
      <c r="F21" s="35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6" t="s">
        <v>1980</v>
      </c>
      <c r="B22" s="365" t="str">
        <f>BILANCA!B7</f>
        <v>Nefinancijska imovina (šifre 01+02+03+04+05+06)</v>
      </c>
      <c r="C22" s="361"/>
      <c r="D22" s="361"/>
      <c r="E22" s="361"/>
      <c r="F22" s="362"/>
      <c r="G22" s="126" t="str">
        <f>BILANCA!C7</f>
        <v>B002</v>
      </c>
      <c r="H22" s="275">
        <f>BILANCA!D7</f>
        <v>10348626.380000001</v>
      </c>
      <c r="I22" s="275">
        <f>BILANCA!E7</f>
        <v>11126023.48</v>
      </c>
      <c r="J22" s="5"/>
      <c r="K22" s="5"/>
      <c r="L22" s="5"/>
      <c r="M22" s="5"/>
      <c r="N22" s="5"/>
      <c r="O22" s="5"/>
      <c r="P22" s="5"/>
      <c r="Q22" s="5"/>
      <c r="R22" s="5"/>
      <c r="S22" s="5"/>
      <c r="T22" s="5"/>
      <c r="U22" s="5"/>
      <c r="V22" s="5"/>
      <c r="W22" s="5"/>
    </row>
    <row r="23" spans="1:23" ht="12.75" customHeight="1" x14ac:dyDescent="0.2">
      <c r="A23" s="347"/>
      <c r="B23" s="354" t="str">
        <f>BILANCA!B69</f>
        <v>Financijska imovina (šifre 11+12+13+14+15+16+17+19)</v>
      </c>
      <c r="C23" s="355"/>
      <c r="D23" s="355"/>
      <c r="E23" s="355"/>
      <c r="F23" s="356"/>
      <c r="G23" s="127" t="str">
        <f>BILANCA!C69</f>
        <v>1</v>
      </c>
      <c r="H23" s="275">
        <f>BILANCA!D69</f>
        <v>1717636.91</v>
      </c>
      <c r="I23" s="275">
        <f>BILANCA!E69</f>
        <v>888902.72</v>
      </c>
      <c r="J23" s="5"/>
      <c r="K23" s="5"/>
      <c r="L23" s="5"/>
      <c r="M23" s="5"/>
      <c r="N23" s="5"/>
      <c r="O23" s="5"/>
      <c r="P23" s="5"/>
      <c r="Q23" s="5"/>
      <c r="R23" s="5"/>
      <c r="S23" s="5"/>
      <c r="T23" s="5"/>
      <c r="U23" s="5"/>
      <c r="V23" s="5"/>
      <c r="W23" s="5"/>
    </row>
    <row r="24" spans="1:23" ht="12.75" customHeight="1" x14ac:dyDescent="0.2">
      <c r="A24" s="347"/>
      <c r="B24" s="354" t="str">
        <f>BILANCA!B177</f>
        <v xml:space="preserve">Obveze (šifre 23+24+25+26+27+29) </v>
      </c>
      <c r="C24" s="355"/>
      <c r="D24" s="355"/>
      <c r="E24" s="355"/>
      <c r="F24" s="356"/>
      <c r="G24" s="127" t="str">
        <f>BILANCA!C177</f>
        <v>2</v>
      </c>
      <c r="H24" s="275">
        <f>BILANCA!D177</f>
        <v>269066</v>
      </c>
      <c r="I24" s="275">
        <f>BILANCA!E177</f>
        <v>139004.7099999999</v>
      </c>
      <c r="J24" s="5"/>
      <c r="K24" s="5"/>
      <c r="L24" s="5"/>
      <c r="M24" s="5"/>
      <c r="N24" s="5"/>
      <c r="O24" s="5"/>
      <c r="P24" s="5"/>
      <c r="Q24" s="5"/>
      <c r="R24" s="5"/>
      <c r="S24" s="5"/>
      <c r="T24" s="5"/>
      <c r="U24" s="5"/>
      <c r="V24" s="5"/>
      <c r="W24" s="5"/>
    </row>
    <row r="25" spans="1:23" ht="12.75" customHeight="1" x14ac:dyDescent="0.2">
      <c r="A25" s="348"/>
      <c r="B25" s="357" t="str">
        <f>BILANCA!B251</f>
        <v>Vlastiti izvori (šifre 91 + 922 - 93 + 96 + 97)</v>
      </c>
      <c r="C25" s="358"/>
      <c r="D25" s="358"/>
      <c r="E25" s="358"/>
      <c r="F25" s="359"/>
      <c r="G25" s="128" t="str">
        <f>BILANCA!C251</f>
        <v>9</v>
      </c>
      <c r="H25" s="275">
        <f>BILANCA!D251</f>
        <v>11797197.290000001</v>
      </c>
      <c r="I25" s="275">
        <f>BILANCA!E251</f>
        <v>11875921.489999998</v>
      </c>
      <c r="J25" s="5"/>
      <c r="K25" s="5"/>
      <c r="L25" s="5"/>
      <c r="M25" s="5"/>
      <c r="N25" s="5"/>
      <c r="O25" s="5"/>
      <c r="P25" s="5"/>
      <c r="Q25" s="5"/>
      <c r="R25" s="5"/>
      <c r="S25" s="5"/>
      <c r="T25" s="5"/>
      <c r="U25" s="5"/>
      <c r="V25" s="5"/>
      <c r="W25" s="5"/>
    </row>
    <row r="26" spans="1:23" ht="48" x14ac:dyDescent="0.2">
      <c r="A26" s="200" t="s">
        <v>1989</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
      <c r="A27" s="346" t="s">
        <v>1992</v>
      </c>
      <c r="B27" s="365" t="str">
        <f>'RAS-funkcijski'!B5</f>
        <v>Opće javne usluge (šifre 011+012+013+014 do 018)</v>
      </c>
      <c r="C27" s="361"/>
      <c r="D27" s="361"/>
      <c r="E27" s="361"/>
      <c r="F27" s="362"/>
      <c r="G27" s="126" t="str">
        <f>'RAS-funkcijski'!C5</f>
        <v>01</v>
      </c>
      <c r="H27" s="275">
        <f>'RAS-funkcijski'!D5</f>
        <v>701104.6</v>
      </c>
      <c r="I27" s="275">
        <f>'RAS-funkcijski'!E5</f>
        <v>765324.39</v>
      </c>
      <c r="J27" s="5"/>
      <c r="K27" s="5"/>
      <c r="L27" s="5"/>
      <c r="M27" s="5"/>
      <c r="N27" s="5"/>
      <c r="O27" s="5"/>
      <c r="P27" s="5"/>
      <c r="Q27" s="5"/>
      <c r="R27" s="5"/>
      <c r="S27" s="5"/>
      <c r="T27" s="5"/>
      <c r="U27" s="5"/>
      <c r="V27" s="5"/>
      <c r="W27" s="5"/>
    </row>
    <row r="28" spans="1:23" ht="12.75" customHeight="1" x14ac:dyDescent="0.2">
      <c r="A28" s="347"/>
      <c r="B28" s="354" t="str">
        <f>'RAS-funkcijski'!B35</f>
        <v>Ekonomski poslovi (šifre 041+042+043+044+045+046+047+048+049)</v>
      </c>
      <c r="C28" s="355"/>
      <c r="D28" s="355"/>
      <c r="E28" s="355"/>
      <c r="F28" s="356"/>
      <c r="G28" s="127" t="str">
        <f>'RAS-funkcijski'!C35</f>
        <v>04</v>
      </c>
      <c r="H28" s="275">
        <f>'RAS-funkcijski'!D35</f>
        <v>295032.11</v>
      </c>
      <c r="I28" s="275">
        <f>'RAS-funkcijski'!E35</f>
        <v>636251.51</v>
      </c>
      <c r="J28" s="5"/>
      <c r="K28" s="5"/>
      <c r="L28" s="5"/>
      <c r="M28" s="5"/>
      <c r="N28" s="5"/>
      <c r="O28" s="5"/>
      <c r="P28" s="5"/>
      <c r="Q28" s="5"/>
      <c r="R28" s="5"/>
      <c r="S28" s="5"/>
      <c r="T28" s="5"/>
      <c r="U28" s="5"/>
      <c r="V28" s="5"/>
      <c r="W28" s="5"/>
    </row>
    <row r="29" spans="1:23" ht="12.75" customHeight="1" x14ac:dyDescent="0.2">
      <c r="A29" s="347"/>
      <c r="B29" s="354" t="str">
        <f>'RAS-funkcijski'!B88</f>
        <v>Rashodi vezani za stanovanje i kom. pogodnosti koji nisu drugdje svrstani</v>
      </c>
      <c r="C29" s="355"/>
      <c r="D29" s="355"/>
      <c r="E29" s="355"/>
      <c r="F29" s="35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7"/>
      <c r="B30" s="354" t="str">
        <f>'RAS-funkcijski'!B114</f>
        <v>Obrazovanje (šifre 091+092+093+094+095+096+097+098)</v>
      </c>
      <c r="C30" s="355"/>
      <c r="D30" s="355"/>
      <c r="E30" s="355"/>
      <c r="F30" s="356"/>
      <c r="G30" s="127" t="str">
        <f>'RAS-funkcijski'!C114</f>
        <v>09</v>
      </c>
      <c r="H30" s="275">
        <f>'RAS-funkcijski'!D114</f>
        <v>85954.7</v>
      </c>
      <c r="I30" s="275">
        <f>'RAS-funkcijski'!E114</f>
        <v>73209.289999999994</v>
      </c>
      <c r="J30" s="5"/>
      <c r="K30" s="5"/>
      <c r="L30" s="5"/>
      <c r="M30" s="5"/>
      <c r="N30" s="5"/>
      <c r="O30" s="5"/>
      <c r="P30" s="5"/>
      <c r="Q30" s="5"/>
      <c r="R30" s="5"/>
      <c r="S30" s="5"/>
      <c r="T30" s="5"/>
      <c r="U30" s="5"/>
      <c r="V30" s="5"/>
      <c r="W30" s="5"/>
    </row>
    <row r="31" spans="1:23" ht="12.75" customHeight="1" x14ac:dyDescent="0.2">
      <c r="A31" s="348"/>
      <c r="B31" s="357" t="str">
        <f>'RAS-funkcijski'!B141</f>
        <v>Kontrolni zbroj (šifre 01+02+03+04+05+06+07+08+09+10)</v>
      </c>
      <c r="C31" s="358"/>
      <c r="D31" s="358"/>
      <c r="E31" s="358"/>
      <c r="F31" s="359"/>
      <c r="G31" s="128" t="str">
        <f>'RAS-funkcijski'!C141</f>
        <v>R1</v>
      </c>
      <c r="H31" s="275">
        <f>'RAS-funkcijski'!D141</f>
        <v>3100211.57</v>
      </c>
      <c r="I31" s="275">
        <f>'RAS-funkcijski'!E141</f>
        <v>3014604.4799999995</v>
      </c>
      <c r="J31" s="5"/>
      <c r="K31" s="5"/>
      <c r="L31" s="5"/>
      <c r="M31" s="5"/>
      <c r="N31" s="5"/>
      <c r="O31" s="5"/>
      <c r="P31" s="5"/>
      <c r="Q31" s="5"/>
      <c r="R31" s="5"/>
      <c r="S31" s="5"/>
      <c r="T31" s="5"/>
      <c r="U31" s="5"/>
      <c r="V31" s="5"/>
      <c r="W31" s="5"/>
    </row>
    <row r="32" spans="1:23" ht="29.25" customHeight="1" x14ac:dyDescent="0.2">
      <c r="A32" s="200" t="s">
        <v>1989</v>
      </c>
      <c r="B32" s="349" t="s">
        <v>8</v>
      </c>
      <c r="C32" s="350"/>
      <c r="D32" s="350"/>
      <c r="E32" s="350"/>
      <c r="F32" s="35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6" t="s">
        <v>1982</v>
      </c>
      <c r="B33" s="360" t="str">
        <f>'P-VRIO'!B5</f>
        <v>Promjene u vrijednosti i obujmu imovine (šifre 91511+91512)</v>
      </c>
      <c r="C33" s="361"/>
      <c r="D33" s="361"/>
      <c r="E33" s="361"/>
      <c r="F33" s="362"/>
      <c r="G33" s="126" t="str">
        <f>'P-VRIO'!C5</f>
        <v>9151</v>
      </c>
      <c r="H33" s="275">
        <f>'P-VRIO'!D5</f>
        <v>0</v>
      </c>
      <c r="I33" s="275">
        <f>'P-VRIO'!E5</f>
        <v>478295.8</v>
      </c>
      <c r="J33" s="5"/>
      <c r="K33" s="5"/>
      <c r="L33" s="5"/>
      <c r="M33" s="5"/>
      <c r="N33" s="5"/>
      <c r="O33" s="5"/>
      <c r="P33" s="5"/>
      <c r="Q33" s="5"/>
      <c r="R33" s="5"/>
      <c r="S33" s="5"/>
      <c r="T33" s="5"/>
      <c r="U33" s="5"/>
      <c r="V33" s="5"/>
      <c r="W33" s="5"/>
    </row>
    <row r="34" spans="1:23" ht="12.75" customHeight="1" x14ac:dyDescent="0.2">
      <c r="A34" s="347"/>
      <c r="B34" s="363" t="str">
        <f>'P-VRIO'!B22</f>
        <v>Promjene u obujmu imovine (šifre P016+P023)</v>
      </c>
      <c r="C34" s="355"/>
      <c r="D34" s="355"/>
      <c r="E34" s="355"/>
      <c r="F34" s="35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9" t="s">
        <v>8</v>
      </c>
      <c r="C37" s="350"/>
      <c r="D37" s="350"/>
      <c r="E37" s="350"/>
      <c r="F37" s="35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6" t="s">
        <v>1983</v>
      </c>
      <c r="B38" s="365" t="str">
        <f>OBVEZE!B5</f>
        <v>Stanje obveza 1. siječnja (=stanju obveza iz Izvještaja o obvezama na 31. prosinca prethodne godine)</v>
      </c>
      <c r="C38" s="361"/>
      <c r="D38" s="361"/>
      <c r="E38" s="361"/>
      <c r="F38" s="362"/>
      <c r="G38" s="126" t="str">
        <f>OBVEZE!C5</f>
        <v>V001</v>
      </c>
      <c r="H38" s="275">
        <f>OBVEZE!D5</f>
        <v>269066</v>
      </c>
      <c r="I38" s="275" t="s">
        <v>1995</v>
      </c>
      <c r="J38" s="5"/>
      <c r="K38" s="5"/>
      <c r="L38" s="5"/>
      <c r="M38" s="5"/>
      <c r="N38" s="5"/>
      <c r="O38" s="5"/>
      <c r="P38" s="5"/>
      <c r="Q38" s="5"/>
      <c r="R38" s="5"/>
      <c r="S38" s="5"/>
      <c r="T38" s="5"/>
      <c r="U38" s="5"/>
      <c r="V38" s="5"/>
      <c r="W38" s="5"/>
    </row>
    <row r="39" spans="1:23" ht="12.75" customHeight="1" x14ac:dyDescent="0.2">
      <c r="A39" s="347"/>
      <c r="B39" s="354" t="str">
        <f>OBVEZE!B44</f>
        <v>Stanje obveza na kraju izvještajnog razdoblja (šifre V001+V002-V004) i (šifre V007+V009)</v>
      </c>
      <c r="C39" s="355"/>
      <c r="D39" s="355"/>
      <c r="E39" s="355"/>
      <c r="F39" s="356"/>
      <c r="G39" s="127" t="str">
        <f>OBVEZE!C44</f>
        <v>V006</v>
      </c>
      <c r="H39" s="275" t="s">
        <v>1995</v>
      </c>
      <c r="I39" s="275">
        <f>OBVEZE!D44</f>
        <v>139004.7099999995</v>
      </c>
      <c r="J39" s="5"/>
      <c r="K39" s="5"/>
      <c r="L39" s="5"/>
      <c r="M39" s="5"/>
      <c r="N39" s="5"/>
      <c r="O39" s="5"/>
      <c r="P39" s="5"/>
      <c r="Q39" s="5"/>
      <c r="R39" s="5"/>
      <c r="S39" s="5"/>
      <c r="T39" s="5"/>
      <c r="U39" s="5"/>
      <c r="V39" s="5"/>
      <c r="W39" s="5"/>
    </row>
    <row r="40" spans="1:23" ht="12.75" customHeight="1" x14ac:dyDescent="0.2">
      <c r="A40" s="347"/>
      <c r="B40" s="354" t="str">
        <f>OBVEZE!B45</f>
        <v>Stanje dospjelih obveza na kraju izvještajnog razdoblja (šifre V008+D23+D24 + 'D dio 25,26' + D27)</v>
      </c>
      <c r="C40" s="355"/>
      <c r="D40" s="355"/>
      <c r="E40" s="355"/>
      <c r="F40" s="356"/>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8"/>
      <c r="B41" s="357" t="str">
        <f>OBVEZE!B104</f>
        <v>Stanje nedospjelih obveza na kraju izvještajnog razdoblja (šifre V010 + ND23 + ND24 + 'ND dio 25,26' + ND27)</v>
      </c>
      <c r="C41" s="358"/>
      <c r="D41" s="358"/>
      <c r="E41" s="358"/>
      <c r="F41" s="359"/>
      <c r="G41" s="128" t="str">
        <f>OBVEZE!C104</f>
        <v>V009</v>
      </c>
      <c r="H41" s="276" t="s">
        <v>1995</v>
      </c>
      <c r="I41" s="276">
        <f>OBVEZE!D104</f>
        <v>139004.71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7" sqref="E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3009517.3200000003</v>
      </c>
      <c r="E6" s="60">
        <f>E7+E43+E49+E82+E106+E125+E134+E140</f>
        <v>3018723.8699999996</v>
      </c>
      <c r="F6" s="45">
        <f t="shared" ref="F6:F132" si="0">IF(D6&lt;&gt;0,IF(E6/D6&gt;=100,"&gt;&gt;100",E6/D6*100),"-")</f>
        <v>100.30591450458903</v>
      </c>
    </row>
    <row r="7" spans="1:24" ht="12.75" customHeight="1" x14ac:dyDescent="0.2">
      <c r="A7" s="63">
        <v>61</v>
      </c>
      <c r="B7" s="220" t="s">
        <v>17</v>
      </c>
      <c r="C7" s="247" t="s">
        <v>18</v>
      </c>
      <c r="D7" s="60">
        <f>D8+D17+D23+D29+D36+D39</f>
        <v>552752.66999999993</v>
      </c>
      <c r="E7" s="60">
        <f>E8+E17+E23+E29+E36+E39</f>
        <v>577363.52</v>
      </c>
      <c r="F7" s="45">
        <f t="shared" si="0"/>
        <v>104.45241630402258</v>
      </c>
    </row>
    <row r="8" spans="1:24" ht="12.75" customHeight="1" x14ac:dyDescent="0.2">
      <c r="A8" s="63">
        <v>611</v>
      </c>
      <c r="B8" s="220" t="s">
        <v>19</v>
      </c>
      <c r="C8" s="247" t="s">
        <v>20</v>
      </c>
      <c r="D8" s="60">
        <f>SUM(D9:D14)-D15-D16</f>
        <v>534508.46</v>
      </c>
      <c r="E8" s="60">
        <f>SUM(E9:E14)-E15-E16</f>
        <v>552847.84</v>
      </c>
      <c r="F8" s="45">
        <f t="shared" si="0"/>
        <v>103.43107385054297</v>
      </c>
    </row>
    <row r="9" spans="1:24" ht="12.75" customHeight="1" x14ac:dyDescent="0.2">
      <c r="A9" s="63">
        <v>6111</v>
      </c>
      <c r="B9" s="65" t="s">
        <v>21</v>
      </c>
      <c r="C9" s="247" t="s">
        <v>22</v>
      </c>
      <c r="D9" s="194">
        <v>582555.32999999996</v>
      </c>
      <c r="E9" s="194">
        <v>663094.56999999995</v>
      </c>
      <c r="F9" s="45">
        <f t="shared" si="0"/>
        <v>113.82516575721657</v>
      </c>
    </row>
    <row r="10" spans="1:24" ht="12.75" customHeight="1" x14ac:dyDescent="0.2">
      <c r="A10" s="63">
        <v>6112</v>
      </c>
      <c r="B10" s="65" t="s">
        <v>23</v>
      </c>
      <c r="C10" s="247" t="s">
        <v>24</v>
      </c>
      <c r="D10" s="194">
        <v>22812.31</v>
      </c>
      <c r="E10" s="194">
        <v>42617.46</v>
      </c>
      <c r="F10" s="45">
        <f t="shared" si="0"/>
        <v>186.81781897580734</v>
      </c>
    </row>
    <row r="11" spans="1:24" ht="12.75" customHeight="1" x14ac:dyDescent="0.2">
      <c r="A11" s="63">
        <v>6113</v>
      </c>
      <c r="B11" s="65" t="s">
        <v>25</v>
      </c>
      <c r="C11" s="247" t="s">
        <v>26</v>
      </c>
      <c r="D11" s="194">
        <v>14537.94</v>
      </c>
      <c r="E11" s="194">
        <v>17092.060000000001</v>
      </c>
      <c r="F11" s="45">
        <f t="shared" si="0"/>
        <v>117.56865140453188</v>
      </c>
    </row>
    <row r="12" spans="1:24" ht="12.75" customHeight="1" x14ac:dyDescent="0.2">
      <c r="A12" s="63">
        <v>6114</v>
      </c>
      <c r="B12" s="65" t="s">
        <v>27</v>
      </c>
      <c r="C12" s="247" t="s">
        <v>28</v>
      </c>
      <c r="D12" s="194">
        <v>18457.53</v>
      </c>
      <c r="E12" s="194">
        <v>4190.67</v>
      </c>
      <c r="F12" s="45">
        <f t="shared" si="0"/>
        <v>22.704392191154508</v>
      </c>
    </row>
    <row r="13" spans="1:24" ht="12.75" customHeight="1" x14ac:dyDescent="0.2">
      <c r="A13" s="63">
        <v>6115</v>
      </c>
      <c r="B13" s="65" t="s">
        <v>29</v>
      </c>
      <c r="C13" s="247" t="s">
        <v>30</v>
      </c>
      <c r="D13" s="194">
        <v>25393.09</v>
      </c>
      <c r="E13" s="194">
        <v>0</v>
      </c>
      <c r="F13" s="45">
        <f t="shared" si="0"/>
        <v>0</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129247.74</v>
      </c>
      <c r="E15" s="194">
        <v>174146.92</v>
      </c>
      <c r="F15" s="45">
        <f t="shared" si="0"/>
        <v>134.73885113967953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18239.439999999999</v>
      </c>
      <c r="E23" s="60">
        <f t="shared" si="2"/>
        <v>24515.68</v>
      </c>
      <c r="F23" s="45">
        <f t="shared" si="0"/>
        <v>134.41026698188102</v>
      </c>
    </row>
    <row r="24" spans="1:6" ht="12.75" customHeight="1" x14ac:dyDescent="0.2">
      <c r="A24" s="63">
        <v>6131</v>
      </c>
      <c r="B24" s="65" t="s">
        <v>51</v>
      </c>
      <c r="C24" s="247" t="s">
        <v>52</v>
      </c>
      <c r="D24" s="194">
        <v>0</v>
      </c>
      <c r="E24" s="194">
        <v>2936.92</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18239.439999999999</v>
      </c>
      <c r="E27" s="194">
        <v>21578.760000000002</v>
      </c>
      <c r="F27" s="45">
        <f t="shared" si="0"/>
        <v>118.30823753360851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4.7699999999999996</v>
      </c>
      <c r="E39" s="60">
        <f t="shared" si="4"/>
        <v>0</v>
      </c>
      <c r="F39" s="45">
        <f t="shared" si="0"/>
        <v>0</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4.7699999999999996</v>
      </c>
      <c r="E42" s="194">
        <v>0</v>
      </c>
      <c r="F42" s="45">
        <f t="shared" si="0"/>
        <v>0</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2171114.37</v>
      </c>
      <c r="E49" s="60">
        <f>E50+E53+E58+E61+E64+E68+E71+E74+E77</f>
        <v>2288057.34</v>
      </c>
      <c r="F49" s="45">
        <f t="shared" si="0"/>
        <v>105.38631090171448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824408.22</v>
      </c>
      <c r="E58" s="60">
        <f t="shared" si="9"/>
        <v>202069.33000000002</v>
      </c>
      <c r="F58" s="45">
        <f t="shared" si="0"/>
        <v>24.510833965241154</v>
      </c>
    </row>
    <row r="59" spans="1:6" ht="24" x14ac:dyDescent="0.2">
      <c r="A59" s="63">
        <v>6331</v>
      </c>
      <c r="B59" s="65" t="s">
        <v>121</v>
      </c>
      <c r="C59" s="247" t="s">
        <v>122</v>
      </c>
      <c r="D59" s="194">
        <v>705708.22</v>
      </c>
      <c r="E59" s="194">
        <v>74414.11</v>
      </c>
      <c r="F59" s="45">
        <f t="shared" si="0"/>
        <v>10.544600146502473</v>
      </c>
    </row>
    <row r="60" spans="1:6" ht="24" x14ac:dyDescent="0.2">
      <c r="A60" s="63">
        <v>6332</v>
      </c>
      <c r="B60" s="65" t="s">
        <v>123</v>
      </c>
      <c r="C60" s="247" t="s">
        <v>124</v>
      </c>
      <c r="D60" s="194">
        <v>118700</v>
      </c>
      <c r="E60" s="194">
        <v>127655.22</v>
      </c>
      <c r="F60" s="45">
        <f t="shared" si="0"/>
        <v>107.54441449031171</v>
      </c>
    </row>
    <row r="61" spans="1:6" ht="12.75" customHeight="1" x14ac:dyDescent="0.2">
      <c r="A61" s="63">
        <v>634</v>
      </c>
      <c r="B61" s="65" t="s">
        <v>125</v>
      </c>
      <c r="C61" s="247" t="s">
        <v>126</v>
      </c>
      <c r="D61" s="60">
        <f t="shared" ref="D61:E61" si="10">SUM(D62:D63)</f>
        <v>27350</v>
      </c>
      <c r="E61" s="60">
        <f t="shared" si="10"/>
        <v>0</v>
      </c>
      <c r="F61" s="45">
        <f t="shared" si="0"/>
        <v>0</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27350</v>
      </c>
      <c r="E63" s="194">
        <v>0</v>
      </c>
      <c r="F63" s="45">
        <f t="shared" si="0"/>
        <v>0</v>
      </c>
    </row>
    <row r="64" spans="1:6" ht="24" x14ac:dyDescent="0.2">
      <c r="A64" s="63">
        <v>635</v>
      </c>
      <c r="B64" s="65" t="s">
        <v>131</v>
      </c>
      <c r="C64" s="247" t="s">
        <v>132</v>
      </c>
      <c r="D64" s="60">
        <f>SUM(D65:D67)</f>
        <v>0</v>
      </c>
      <c r="E64" s="60">
        <f>SUM(E65:E67)</f>
        <v>747724.28</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747724.28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1319356.1499999999</v>
      </c>
      <c r="E74" s="60">
        <f t="shared" si="13"/>
        <v>1338263.73</v>
      </c>
      <c r="F74" s="45">
        <f t="shared" si="0"/>
        <v>101.433091436304</v>
      </c>
    </row>
    <row r="75" spans="1:6" ht="12.75" customHeight="1" x14ac:dyDescent="0.2">
      <c r="A75" s="63" t="s">
        <v>153</v>
      </c>
      <c r="B75" s="65" t="s">
        <v>154</v>
      </c>
      <c r="C75" s="247" t="s">
        <v>153</v>
      </c>
      <c r="D75" s="194">
        <v>214579.5</v>
      </c>
      <c r="E75" s="194">
        <v>202188.15</v>
      </c>
      <c r="F75" s="45">
        <f t="shared" si="0"/>
        <v>94.225287131342924</v>
      </c>
    </row>
    <row r="76" spans="1:6" ht="12.75" customHeight="1" x14ac:dyDescent="0.2">
      <c r="A76" s="63" t="s">
        <v>155</v>
      </c>
      <c r="B76" s="65" t="s">
        <v>156</v>
      </c>
      <c r="C76" s="247" t="s">
        <v>155</v>
      </c>
      <c r="D76" s="194">
        <v>1104776.6499999999</v>
      </c>
      <c r="E76" s="194">
        <v>1136075.58</v>
      </c>
      <c r="F76" s="45">
        <f t="shared" si="0"/>
        <v>102.83305498898807</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83682.159999999989</v>
      </c>
      <c r="E82" s="60">
        <f t="shared" si="15"/>
        <v>88755.12000000001</v>
      </c>
      <c r="F82" s="45">
        <f t="shared" si="0"/>
        <v>106.06217621533673</v>
      </c>
    </row>
    <row r="83" spans="1:6" ht="12.75" customHeight="1" x14ac:dyDescent="0.2">
      <c r="A83" s="63">
        <v>641</v>
      </c>
      <c r="B83" s="64" t="s">
        <v>169</v>
      </c>
      <c r="C83" s="247" t="s">
        <v>170</v>
      </c>
      <c r="D83" s="60">
        <f t="shared" ref="D83:E83" si="16">SUM(D84:D90)</f>
        <v>721.08</v>
      </c>
      <c r="E83" s="60">
        <f t="shared" si="16"/>
        <v>223.96</v>
      </c>
      <c r="F83" s="45">
        <f t="shared" si="0"/>
        <v>31.058967104898205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721.08</v>
      </c>
      <c r="E85" s="194">
        <v>223.96</v>
      </c>
      <c r="F85" s="45">
        <f t="shared" si="0"/>
        <v>31.058967104898205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82961.079999999987</v>
      </c>
      <c r="E91" s="60">
        <f t="shared" si="17"/>
        <v>88531.16</v>
      </c>
      <c r="F91" s="45">
        <f t="shared" si="0"/>
        <v>106.71408810010672</v>
      </c>
    </row>
    <row r="92" spans="1:6" ht="12.75" customHeight="1" x14ac:dyDescent="0.2">
      <c r="A92" s="63">
        <v>6421</v>
      </c>
      <c r="B92" s="64" t="s">
        <v>187</v>
      </c>
      <c r="C92" s="247" t="s">
        <v>188</v>
      </c>
      <c r="D92" s="194">
        <v>1592.67</v>
      </c>
      <c r="E92" s="194">
        <v>4374.43</v>
      </c>
      <c r="F92" s="45">
        <f t="shared" si="0"/>
        <v>274.66016186655111</v>
      </c>
    </row>
    <row r="93" spans="1:6" ht="12.75" customHeight="1" x14ac:dyDescent="0.2">
      <c r="A93" s="63">
        <v>6422</v>
      </c>
      <c r="B93" s="64" t="s">
        <v>189</v>
      </c>
      <c r="C93" s="247" t="s">
        <v>190</v>
      </c>
      <c r="D93" s="194">
        <v>61810.77</v>
      </c>
      <c r="E93" s="194">
        <v>63894.2</v>
      </c>
      <c r="F93" s="45">
        <f t="shared" si="0"/>
        <v>103.37065854381041</v>
      </c>
    </row>
    <row r="94" spans="1:6" ht="12.75" customHeight="1" x14ac:dyDescent="0.2">
      <c r="A94" s="63">
        <v>6423</v>
      </c>
      <c r="B94" s="64" t="s">
        <v>191</v>
      </c>
      <c r="C94" s="247" t="s">
        <v>192</v>
      </c>
      <c r="D94" s="194">
        <v>19557.64</v>
      </c>
      <c r="E94" s="194">
        <v>19811.88</v>
      </c>
      <c r="F94" s="45">
        <f t="shared" si="0"/>
        <v>101.29995234598859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450.65</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198723.74</v>
      </c>
      <c r="E106" s="60">
        <f>E107+E112+E120+E124</f>
        <v>52214.07</v>
      </c>
      <c r="F106" s="45">
        <f t="shared" si="0"/>
        <v>26.274701754304747</v>
      </c>
    </row>
    <row r="107" spans="1:6" ht="12.75" customHeight="1" x14ac:dyDescent="0.2">
      <c r="A107" s="63">
        <v>651</v>
      </c>
      <c r="B107" s="64" t="s">
        <v>217</v>
      </c>
      <c r="C107" s="247" t="s">
        <v>218</v>
      </c>
      <c r="D107" s="60">
        <f t="shared" ref="D107:E107" si="19">SUM(D108:D111)</f>
        <v>0</v>
      </c>
      <c r="E107" s="60">
        <f t="shared" si="19"/>
        <v>12.5</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12.5</v>
      </c>
      <c r="F111" s="45" t="str">
        <f t="shared" si="0"/>
        <v>-</v>
      </c>
    </row>
    <row r="112" spans="1:6" ht="12.75" customHeight="1" x14ac:dyDescent="0.2">
      <c r="A112" s="63">
        <v>652</v>
      </c>
      <c r="B112" s="64" t="s">
        <v>227</v>
      </c>
      <c r="C112" s="247" t="s">
        <v>228</v>
      </c>
      <c r="D112" s="60">
        <f t="shared" ref="D112:E112" si="20">SUM(D113:D119)</f>
        <v>163849.22</v>
      </c>
      <c r="E112" s="60">
        <f t="shared" si="20"/>
        <v>1722.7600000000002</v>
      </c>
      <c r="F112" s="45">
        <f t="shared" si="0"/>
        <v>1.0514300892003028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28.34</v>
      </c>
      <c r="E114" s="194">
        <v>0</v>
      </c>
      <c r="F114" s="45">
        <f t="shared" si="0"/>
        <v>0</v>
      </c>
    </row>
    <row r="115" spans="1:6" ht="12.75" customHeight="1" x14ac:dyDescent="0.2">
      <c r="A115" s="63">
        <v>6524</v>
      </c>
      <c r="B115" s="64" t="s">
        <v>233</v>
      </c>
      <c r="C115" s="247" t="s">
        <v>234</v>
      </c>
      <c r="D115" s="194">
        <v>163820.88</v>
      </c>
      <c r="E115" s="194">
        <v>117.62</v>
      </c>
      <c r="F115" s="45">
        <f t="shared" si="0"/>
        <v>7.1797929543535602E-2</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1605.14</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34874.520000000004</v>
      </c>
      <c r="E120" s="60">
        <f t="shared" si="21"/>
        <v>50478.81</v>
      </c>
      <c r="F120" s="45">
        <f t="shared" si="0"/>
        <v>144.74409970373782</v>
      </c>
    </row>
    <row r="121" spans="1:6" ht="12.75" customHeight="1" x14ac:dyDescent="0.2">
      <c r="A121" s="63">
        <v>6531</v>
      </c>
      <c r="B121" s="64" t="s">
        <v>245</v>
      </c>
      <c r="C121" s="247" t="s">
        <v>246</v>
      </c>
      <c r="D121" s="194">
        <v>670.48</v>
      </c>
      <c r="E121" s="194">
        <v>1677.32</v>
      </c>
      <c r="F121" s="45">
        <f t="shared" si="0"/>
        <v>250.16704450542892</v>
      </c>
    </row>
    <row r="122" spans="1:6" ht="12.75" customHeight="1" x14ac:dyDescent="0.2">
      <c r="A122" s="63">
        <v>6532</v>
      </c>
      <c r="B122" s="64" t="s">
        <v>247</v>
      </c>
      <c r="C122" s="247" t="s">
        <v>248</v>
      </c>
      <c r="D122" s="194">
        <v>34204.04</v>
      </c>
      <c r="E122" s="194">
        <v>48801.49</v>
      </c>
      <c r="F122" s="45">
        <f t="shared" si="0"/>
        <v>142.67756089631516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3244.38</v>
      </c>
      <c r="E125" s="60">
        <f t="shared" si="22"/>
        <v>3774.21</v>
      </c>
      <c r="F125" s="45">
        <f t="shared" si="0"/>
        <v>116.33070108926822</v>
      </c>
    </row>
    <row r="126" spans="1:6" ht="12.75" customHeight="1" x14ac:dyDescent="0.2">
      <c r="A126" s="63">
        <v>661</v>
      </c>
      <c r="B126" s="65" t="s">
        <v>255</v>
      </c>
      <c r="C126" s="247" t="s">
        <v>256</v>
      </c>
      <c r="D126" s="60">
        <f t="shared" ref="D126:E126" si="23">SUM(D127:D128)</f>
        <v>3244.38</v>
      </c>
      <c r="E126" s="60">
        <f t="shared" si="23"/>
        <v>3774.21</v>
      </c>
      <c r="F126" s="45">
        <f t="shared" si="0"/>
        <v>116.33070108926822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3244.38</v>
      </c>
      <c r="E128" s="194">
        <v>3774.21</v>
      </c>
      <c r="F128" s="45">
        <f t="shared" si="0"/>
        <v>116.33070108926822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8559.61</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8559.61</v>
      </c>
      <c r="F151" s="45" t="str">
        <f t="shared" si="26"/>
        <v>-</v>
      </c>
    </row>
    <row r="152" spans="1:6" ht="12.75" customHeight="1" x14ac:dyDescent="0.2">
      <c r="A152" s="63">
        <v>3</v>
      </c>
      <c r="B152" s="64" t="s">
        <v>307</v>
      </c>
      <c r="C152" s="247" t="s">
        <v>13</v>
      </c>
      <c r="D152" s="60">
        <f>D153+D164+D202+D221+D230+D262+D273</f>
        <v>1471300.9500000002</v>
      </c>
      <c r="E152" s="60">
        <f>E153+E164+E202+E221+E230+E262+E273</f>
        <v>1688835.08</v>
      </c>
      <c r="F152" s="45">
        <f t="shared" si="26"/>
        <v>114.78515527363724</v>
      </c>
    </row>
    <row r="153" spans="1:6" ht="12.75" customHeight="1" x14ac:dyDescent="0.2">
      <c r="A153" s="63">
        <v>31</v>
      </c>
      <c r="B153" s="64" t="s">
        <v>308</v>
      </c>
      <c r="C153" s="247" t="s">
        <v>309</v>
      </c>
      <c r="D153" s="60">
        <f t="shared" ref="D153:E153" si="30">D154+D159+D160</f>
        <v>238828.86</v>
      </c>
      <c r="E153" s="60">
        <f t="shared" si="30"/>
        <v>376173.46000000008</v>
      </c>
      <c r="F153" s="45">
        <f t="shared" si="26"/>
        <v>157.50753908049475</v>
      </c>
    </row>
    <row r="154" spans="1:6" ht="12.75" customHeight="1" x14ac:dyDescent="0.2">
      <c r="A154" s="63">
        <v>311</v>
      </c>
      <c r="B154" s="64" t="s">
        <v>310</v>
      </c>
      <c r="C154" s="247" t="s">
        <v>311</v>
      </c>
      <c r="D154" s="60">
        <f t="shared" ref="D154:E154" si="31">SUM(D155:D158)</f>
        <v>195609.34</v>
      </c>
      <c r="E154" s="60">
        <f t="shared" si="31"/>
        <v>304307.78000000003</v>
      </c>
      <c r="F154" s="45">
        <f t="shared" si="26"/>
        <v>155.56914613586451</v>
      </c>
    </row>
    <row r="155" spans="1:6" ht="12.75" customHeight="1" x14ac:dyDescent="0.2">
      <c r="A155" s="63">
        <v>3111</v>
      </c>
      <c r="B155" s="64" t="s">
        <v>312</v>
      </c>
      <c r="C155" s="247" t="s">
        <v>313</v>
      </c>
      <c r="D155" s="194">
        <v>195609.34</v>
      </c>
      <c r="E155" s="194">
        <v>304307.78000000003</v>
      </c>
      <c r="F155" s="45">
        <f t="shared" si="26"/>
        <v>155.56914613586451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10944</v>
      </c>
      <c r="E159" s="194">
        <v>21654.84</v>
      </c>
      <c r="F159" s="45">
        <f t="shared" si="26"/>
        <v>197.86951754385964</v>
      </c>
    </row>
    <row r="160" spans="1:6" ht="12.75" customHeight="1" x14ac:dyDescent="0.2">
      <c r="A160" s="63">
        <v>313</v>
      </c>
      <c r="B160" s="65" t="s">
        <v>322</v>
      </c>
      <c r="C160" s="247" t="s">
        <v>323</v>
      </c>
      <c r="D160" s="60">
        <f t="shared" ref="D160:E160" si="32">SUM(D161:D163)</f>
        <v>32275.52</v>
      </c>
      <c r="E160" s="60">
        <f t="shared" si="32"/>
        <v>50210.84</v>
      </c>
      <c r="F160" s="45">
        <f t="shared" si="26"/>
        <v>155.56942227421897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32275.52</v>
      </c>
      <c r="E162" s="194">
        <v>50210.84</v>
      </c>
      <c r="F162" s="45">
        <f t="shared" si="26"/>
        <v>155.56942227421897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1008509.4800000001</v>
      </c>
      <c r="E164" s="60">
        <f>E165+E170+E178+E188+E189+E194</f>
        <v>1029791.69</v>
      </c>
      <c r="F164" s="45">
        <f t="shared" si="26"/>
        <v>102.11026375280082</v>
      </c>
    </row>
    <row r="165" spans="1:6" ht="12.75" customHeight="1" x14ac:dyDescent="0.2">
      <c r="A165" s="63">
        <v>321</v>
      </c>
      <c r="B165" s="64" t="s">
        <v>332</v>
      </c>
      <c r="C165" s="247" t="s">
        <v>333</v>
      </c>
      <c r="D165" s="60">
        <f t="shared" ref="D165:E165" si="33">SUM(D166:D169)</f>
        <v>23578.38</v>
      </c>
      <c r="E165" s="60">
        <f t="shared" si="33"/>
        <v>25757.78</v>
      </c>
      <c r="F165" s="45">
        <f t="shared" si="26"/>
        <v>109.24321348625308</v>
      </c>
    </row>
    <row r="166" spans="1:6" ht="12.75" customHeight="1" x14ac:dyDescent="0.2">
      <c r="A166" s="63">
        <v>3211</v>
      </c>
      <c r="B166" s="64" t="s">
        <v>334</v>
      </c>
      <c r="C166" s="247" t="s">
        <v>335</v>
      </c>
      <c r="D166" s="194">
        <v>5205.33</v>
      </c>
      <c r="E166" s="194">
        <v>5758.58</v>
      </c>
      <c r="F166" s="45">
        <f t="shared" si="26"/>
        <v>110.62852883486734</v>
      </c>
    </row>
    <row r="167" spans="1:6" ht="12.75" customHeight="1" x14ac:dyDescent="0.2">
      <c r="A167" s="63">
        <v>3212</v>
      </c>
      <c r="B167" s="64" t="s">
        <v>336</v>
      </c>
      <c r="C167" s="247" t="s">
        <v>337</v>
      </c>
      <c r="D167" s="194">
        <v>8386.2900000000009</v>
      </c>
      <c r="E167" s="194">
        <v>10510.08</v>
      </c>
      <c r="F167" s="45">
        <f t="shared" si="26"/>
        <v>125.32454756513307</v>
      </c>
    </row>
    <row r="168" spans="1:6" ht="12.75" customHeight="1" x14ac:dyDescent="0.2">
      <c r="A168" s="63">
        <v>3213</v>
      </c>
      <c r="B168" s="64" t="s">
        <v>338</v>
      </c>
      <c r="C168" s="247" t="s">
        <v>339</v>
      </c>
      <c r="D168" s="194">
        <v>2455.4299999999998</v>
      </c>
      <c r="E168" s="194">
        <v>2574.62</v>
      </c>
      <c r="F168" s="45">
        <f t="shared" si="26"/>
        <v>104.85413960080312</v>
      </c>
    </row>
    <row r="169" spans="1:6" ht="12.75" customHeight="1" x14ac:dyDescent="0.2">
      <c r="A169" s="63">
        <v>3214</v>
      </c>
      <c r="B169" s="64" t="s">
        <v>340</v>
      </c>
      <c r="C169" s="247" t="s">
        <v>341</v>
      </c>
      <c r="D169" s="194">
        <v>7531.33</v>
      </c>
      <c r="E169" s="194">
        <v>6914.5</v>
      </c>
      <c r="F169" s="45">
        <f t="shared" si="26"/>
        <v>91.809813140574121</v>
      </c>
    </row>
    <row r="170" spans="1:6" ht="12.75" customHeight="1" x14ac:dyDescent="0.2">
      <c r="A170" s="63">
        <v>322</v>
      </c>
      <c r="B170" s="64" t="s">
        <v>342</v>
      </c>
      <c r="C170" s="247" t="s">
        <v>343</v>
      </c>
      <c r="D170" s="60">
        <f t="shared" ref="D170:E170" si="34">SUM(D171:D177)</f>
        <v>82961.51999999999</v>
      </c>
      <c r="E170" s="60">
        <f t="shared" si="34"/>
        <v>97872.2</v>
      </c>
      <c r="F170" s="45">
        <f t="shared" si="26"/>
        <v>117.97300724480459</v>
      </c>
    </row>
    <row r="171" spans="1:6" ht="12.75" customHeight="1" x14ac:dyDescent="0.2">
      <c r="A171" s="63">
        <v>3221</v>
      </c>
      <c r="B171" s="64" t="s">
        <v>344</v>
      </c>
      <c r="C171" s="247" t="s">
        <v>345</v>
      </c>
      <c r="D171" s="194">
        <v>13655.17</v>
      </c>
      <c r="E171" s="194">
        <v>17301.63</v>
      </c>
      <c r="F171" s="45">
        <f t="shared" si="26"/>
        <v>126.7038784577563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59722.97</v>
      </c>
      <c r="E173" s="194">
        <v>58681.86</v>
      </c>
      <c r="F173" s="45">
        <f t="shared" si="26"/>
        <v>98.256767873399468</v>
      </c>
    </row>
    <row r="174" spans="1:6" ht="12.75" customHeight="1" x14ac:dyDescent="0.2">
      <c r="A174" s="63">
        <v>3224</v>
      </c>
      <c r="B174" s="65" t="s">
        <v>350</v>
      </c>
      <c r="C174" s="247" t="s">
        <v>351</v>
      </c>
      <c r="D174" s="194">
        <v>6632.34</v>
      </c>
      <c r="E174" s="194">
        <v>20369.849999999999</v>
      </c>
      <c r="F174" s="45">
        <f t="shared" si="26"/>
        <v>307.12915803472077</v>
      </c>
    </row>
    <row r="175" spans="1:6" ht="12.75" customHeight="1" x14ac:dyDescent="0.2">
      <c r="A175" s="63">
        <v>3225</v>
      </c>
      <c r="B175" s="65" t="s">
        <v>352</v>
      </c>
      <c r="C175" s="247" t="s">
        <v>353</v>
      </c>
      <c r="D175" s="194">
        <v>2951.04</v>
      </c>
      <c r="E175" s="194">
        <v>1518.86</v>
      </c>
      <c r="F175" s="45">
        <f t="shared" si="26"/>
        <v>51.468634786380399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774576.28</v>
      </c>
      <c r="E178" s="60">
        <f t="shared" si="35"/>
        <v>769865.95</v>
      </c>
      <c r="F178" s="45">
        <f t="shared" si="26"/>
        <v>99.391883004731298</v>
      </c>
    </row>
    <row r="179" spans="1:6" ht="12.75" customHeight="1" x14ac:dyDescent="0.2">
      <c r="A179" s="63">
        <v>3231</v>
      </c>
      <c r="B179" s="65" t="s">
        <v>360</v>
      </c>
      <c r="C179" s="247" t="s">
        <v>361</v>
      </c>
      <c r="D179" s="194">
        <v>4450.24</v>
      </c>
      <c r="E179" s="194">
        <v>9925.82</v>
      </c>
      <c r="F179" s="45">
        <f t="shared" si="26"/>
        <v>223.0401057021644</v>
      </c>
    </row>
    <row r="180" spans="1:6" ht="12.75" customHeight="1" x14ac:dyDescent="0.2">
      <c r="A180" s="63">
        <v>3232</v>
      </c>
      <c r="B180" s="65" t="s">
        <v>362</v>
      </c>
      <c r="C180" s="247" t="s">
        <v>363</v>
      </c>
      <c r="D180" s="194">
        <v>329606.55</v>
      </c>
      <c r="E180" s="194">
        <v>396993.8</v>
      </c>
      <c r="F180" s="45">
        <f t="shared" si="26"/>
        <v>120.44475451109815</v>
      </c>
    </row>
    <row r="181" spans="1:6" ht="12.75" customHeight="1" x14ac:dyDescent="0.2">
      <c r="A181" s="63">
        <v>3233</v>
      </c>
      <c r="B181" s="65" t="s">
        <v>364</v>
      </c>
      <c r="C181" s="247" t="s">
        <v>365</v>
      </c>
      <c r="D181" s="194">
        <v>23303.75</v>
      </c>
      <c r="E181" s="194">
        <v>10249.48</v>
      </c>
      <c r="F181" s="45">
        <f t="shared" si="26"/>
        <v>43.982105884246096</v>
      </c>
    </row>
    <row r="182" spans="1:6" ht="12.75" customHeight="1" x14ac:dyDescent="0.2">
      <c r="A182" s="63">
        <v>3234</v>
      </c>
      <c r="B182" s="65" t="s">
        <v>366</v>
      </c>
      <c r="C182" s="247" t="s">
        <v>367</v>
      </c>
      <c r="D182" s="194">
        <v>220227.94</v>
      </c>
      <c r="E182" s="194">
        <v>79591.53</v>
      </c>
      <c r="F182" s="45">
        <f t="shared" si="26"/>
        <v>36.140523314162586</v>
      </c>
    </row>
    <row r="183" spans="1:6" ht="12.75" customHeight="1" x14ac:dyDescent="0.2">
      <c r="A183" s="63">
        <v>3235</v>
      </c>
      <c r="B183" s="64" t="s">
        <v>368</v>
      </c>
      <c r="C183" s="247" t="s">
        <v>369</v>
      </c>
      <c r="D183" s="194">
        <v>7258.75</v>
      </c>
      <c r="E183" s="194">
        <v>12512.5</v>
      </c>
      <c r="F183" s="45">
        <f t="shared" si="26"/>
        <v>172.37816428448426</v>
      </c>
    </row>
    <row r="184" spans="1:6" ht="12.75" customHeight="1" x14ac:dyDescent="0.2">
      <c r="A184" s="63">
        <v>3236</v>
      </c>
      <c r="B184" s="64" t="s">
        <v>370</v>
      </c>
      <c r="C184" s="247" t="s">
        <v>371</v>
      </c>
      <c r="D184" s="194">
        <v>24148</v>
      </c>
      <c r="E184" s="194">
        <v>18197.55</v>
      </c>
      <c r="F184" s="45">
        <f t="shared" si="26"/>
        <v>75.35841477555077</v>
      </c>
    </row>
    <row r="185" spans="1:6" ht="12.75" customHeight="1" x14ac:dyDescent="0.2">
      <c r="A185" s="63">
        <v>3237</v>
      </c>
      <c r="B185" s="64" t="s">
        <v>372</v>
      </c>
      <c r="C185" s="247" t="s">
        <v>373</v>
      </c>
      <c r="D185" s="194">
        <v>142562.29</v>
      </c>
      <c r="E185" s="194">
        <v>219098.34</v>
      </c>
      <c r="F185" s="45">
        <f t="shared" si="26"/>
        <v>153.68604137882465</v>
      </c>
    </row>
    <row r="186" spans="1:6" ht="12.75" customHeight="1" x14ac:dyDescent="0.2">
      <c r="A186" s="63">
        <v>3238</v>
      </c>
      <c r="B186" s="64" t="s">
        <v>374</v>
      </c>
      <c r="C186" s="247" t="s">
        <v>375</v>
      </c>
      <c r="D186" s="194">
        <v>8681.99</v>
      </c>
      <c r="E186" s="194">
        <v>8344.2000000000007</v>
      </c>
      <c r="F186" s="45">
        <f t="shared" si="26"/>
        <v>96.109302130041627</v>
      </c>
    </row>
    <row r="187" spans="1:6" ht="12.75" customHeight="1" x14ac:dyDescent="0.2">
      <c r="A187" s="63">
        <v>3239</v>
      </c>
      <c r="B187" s="64" t="s">
        <v>376</v>
      </c>
      <c r="C187" s="247" t="s">
        <v>377</v>
      </c>
      <c r="D187" s="194">
        <v>14336.77</v>
      </c>
      <c r="E187" s="194">
        <v>14952.73</v>
      </c>
      <c r="F187" s="45">
        <f t="shared" si="26"/>
        <v>104.29636522033903</v>
      </c>
    </row>
    <row r="188" spans="1:6" ht="12.75" customHeight="1" x14ac:dyDescent="0.2">
      <c r="A188" s="63">
        <v>324</v>
      </c>
      <c r="B188" s="64" t="s">
        <v>378</v>
      </c>
      <c r="C188" s="247" t="s">
        <v>379</v>
      </c>
      <c r="D188" s="194">
        <v>1308.05</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126085.25</v>
      </c>
      <c r="E194" s="60">
        <f t="shared" si="36"/>
        <v>136295.75999999998</v>
      </c>
      <c r="F194" s="45">
        <f t="shared" si="26"/>
        <v>108.09810029325395</v>
      </c>
    </row>
    <row r="195" spans="1:6" ht="12.75" customHeight="1" x14ac:dyDescent="0.2">
      <c r="A195" s="63">
        <v>3291</v>
      </c>
      <c r="B195" s="183" t="s">
        <v>392</v>
      </c>
      <c r="C195" s="247" t="s">
        <v>393</v>
      </c>
      <c r="D195" s="194">
        <v>48970.1</v>
      </c>
      <c r="E195" s="194">
        <v>26641.17</v>
      </c>
      <c r="F195" s="45">
        <f t="shared" si="26"/>
        <v>54.402931584783367</v>
      </c>
    </row>
    <row r="196" spans="1:6" ht="12.75" customHeight="1" x14ac:dyDescent="0.2">
      <c r="A196" s="63">
        <v>3292</v>
      </c>
      <c r="B196" s="64" t="s">
        <v>394</v>
      </c>
      <c r="C196" s="247" t="s">
        <v>395</v>
      </c>
      <c r="D196" s="194">
        <v>7271.93</v>
      </c>
      <c r="E196" s="194">
        <v>7507.13</v>
      </c>
      <c r="F196" s="45">
        <f t="shared" si="26"/>
        <v>103.23435456611931</v>
      </c>
    </row>
    <row r="197" spans="1:6" ht="12.75" customHeight="1" x14ac:dyDescent="0.2">
      <c r="A197" s="63">
        <v>3293</v>
      </c>
      <c r="B197" s="64" t="s">
        <v>396</v>
      </c>
      <c r="C197" s="247" t="s">
        <v>397</v>
      </c>
      <c r="D197" s="194">
        <v>46436.75</v>
      </c>
      <c r="E197" s="194">
        <v>56782.25</v>
      </c>
      <c r="F197" s="45">
        <f t="shared" si="26"/>
        <v>122.27869090752475</v>
      </c>
    </row>
    <row r="198" spans="1:6" ht="12.75" customHeight="1" x14ac:dyDescent="0.2">
      <c r="A198" s="63">
        <v>3294</v>
      </c>
      <c r="B198" s="64" t="s">
        <v>398</v>
      </c>
      <c r="C198" s="247" t="s">
        <v>399</v>
      </c>
      <c r="D198" s="194">
        <v>1088.3599999999999</v>
      </c>
      <c r="E198" s="194">
        <v>960.92</v>
      </c>
      <c r="F198" s="45">
        <f t="shared" si="26"/>
        <v>88.29063912675953</v>
      </c>
    </row>
    <row r="199" spans="1:6" ht="12.75" customHeight="1" x14ac:dyDescent="0.2">
      <c r="A199" s="63">
        <v>3295</v>
      </c>
      <c r="B199" s="64" t="s">
        <v>400</v>
      </c>
      <c r="C199" s="247" t="s">
        <v>401</v>
      </c>
      <c r="D199" s="194">
        <v>8708.52</v>
      </c>
      <c r="E199" s="194">
        <v>25079.57</v>
      </c>
      <c r="F199" s="45">
        <f t="shared" si="26"/>
        <v>287.98888904199561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13609.59</v>
      </c>
      <c r="E201" s="194">
        <v>19324.72</v>
      </c>
      <c r="F201" s="45">
        <f t="shared" si="26"/>
        <v>141.9934031811392</v>
      </c>
    </row>
    <row r="202" spans="1:6" ht="12.75" customHeight="1" x14ac:dyDescent="0.2">
      <c r="A202" s="63">
        <v>34</v>
      </c>
      <c r="B202" s="183" t="s">
        <v>406</v>
      </c>
      <c r="C202" s="247" t="s">
        <v>407</v>
      </c>
      <c r="D202" s="60">
        <f t="shared" ref="D202:E202" si="37">D203+D208+D216</f>
        <v>3401.02</v>
      </c>
      <c r="E202" s="60">
        <f t="shared" si="37"/>
        <v>4136.62</v>
      </c>
      <c r="F202" s="45">
        <f t="shared" si="26"/>
        <v>121.62880547600426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3401.02</v>
      </c>
      <c r="E216" s="60">
        <f t="shared" si="40"/>
        <v>4136.62</v>
      </c>
      <c r="F216" s="45">
        <f t="shared" si="26"/>
        <v>121.62880547600426</v>
      </c>
    </row>
    <row r="217" spans="1:6" ht="12.75" customHeight="1" x14ac:dyDescent="0.2">
      <c r="A217" s="63">
        <v>3431</v>
      </c>
      <c r="B217" s="182" t="s">
        <v>436</v>
      </c>
      <c r="C217" s="247" t="s">
        <v>437</v>
      </c>
      <c r="D217" s="194">
        <v>3382.04</v>
      </c>
      <c r="E217" s="194">
        <v>4136.2299999999996</v>
      </c>
      <c r="F217" s="45">
        <f t="shared" si="26"/>
        <v>122.2998545256709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18.98</v>
      </c>
      <c r="E219" s="194">
        <v>0.39</v>
      </c>
      <c r="F219" s="45">
        <f t="shared" si="26"/>
        <v>2.054794520547945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43575.83</v>
      </c>
      <c r="E230" s="60">
        <f>E231+E234+E237+E242+E246+E250+E254+E257</f>
        <v>0</v>
      </c>
      <c r="F230" s="45">
        <f t="shared" ref="F230:F245" si="44">IF(D230&lt;&gt;0,IF(E230/D230&gt;=100,"&gt;&gt;100",E230/D230*100),"-")</f>
        <v>0</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43575.83</v>
      </c>
      <c r="E246" s="60">
        <f t="shared" si="48"/>
        <v>0</v>
      </c>
      <c r="F246" s="45">
        <f t="shared" ref="F246:F249" si="49">IF(D246&lt;&gt;0,IF(E246/D246&gt;=100,"&gt;&gt;100",E246/D246*100),"-")</f>
        <v>0</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43575.83</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41163.72</v>
      </c>
      <c r="E262" s="60">
        <f t="shared" si="55"/>
        <v>90107.32</v>
      </c>
      <c r="F262" s="45">
        <f t="shared" ref="F262:F268" si="56">IF(D262&lt;&gt;0,IF(E262/D262&gt;=100,"&gt;&gt;100",E262/D262*100),"-")</f>
        <v>218.8998467582619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41163.72</v>
      </c>
      <c r="E269" s="60">
        <f t="shared" si="58"/>
        <v>90107.32</v>
      </c>
      <c r="F269" s="45">
        <f t="shared" ref="F269:F272" si="59">IF(D269&lt;&gt;0,IF(E269/D269&gt;=100,"&gt;&gt;100",E269/D269*100),"-")</f>
        <v>218.8998467582619</v>
      </c>
    </row>
    <row r="270" spans="1:6" ht="12.75" customHeight="1" x14ac:dyDescent="0.2">
      <c r="A270" s="63">
        <v>3721</v>
      </c>
      <c r="B270" s="65" t="s">
        <v>533</v>
      </c>
      <c r="C270" s="247" t="s">
        <v>534</v>
      </c>
      <c r="D270" s="194">
        <v>22959.15</v>
      </c>
      <c r="E270" s="194">
        <v>72617.72</v>
      </c>
      <c r="F270" s="45">
        <f t="shared" si="59"/>
        <v>316.29097767121169</v>
      </c>
    </row>
    <row r="271" spans="1:6" ht="12.75" customHeight="1" x14ac:dyDescent="0.2">
      <c r="A271" s="63">
        <v>3722</v>
      </c>
      <c r="B271" s="65" t="s">
        <v>535</v>
      </c>
      <c r="C271" s="247" t="s">
        <v>536</v>
      </c>
      <c r="D271" s="194">
        <v>18204.57</v>
      </c>
      <c r="E271" s="194">
        <v>17489.599999999999</v>
      </c>
      <c r="F271" s="45">
        <f t="shared" si="59"/>
        <v>96.072579577545639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135822.03999999998</v>
      </c>
      <c r="E273" s="60">
        <f t="shared" si="60"/>
        <v>188625.99</v>
      </c>
      <c r="F273" s="45">
        <f t="shared" ref="F273:F277" si="61">IF(D273&lt;&gt;0,IF(E273/D273&gt;=100,"&gt;&gt;100",E273/D273*100),"-")</f>
        <v>138.87730592177826</v>
      </c>
    </row>
    <row r="274" spans="1:6" ht="12.75" customHeight="1" x14ac:dyDescent="0.2">
      <c r="A274" s="63">
        <v>381</v>
      </c>
      <c r="B274" s="64" t="s">
        <v>541</v>
      </c>
      <c r="C274" s="247" t="s">
        <v>542</v>
      </c>
      <c r="D274" s="60">
        <f t="shared" ref="D274:E274" si="62">SUM(D275:D277)</f>
        <v>115348.18</v>
      </c>
      <c r="E274" s="60">
        <f t="shared" si="62"/>
        <v>135089.66</v>
      </c>
      <c r="F274" s="45">
        <f t="shared" si="61"/>
        <v>117.11468702843861</v>
      </c>
    </row>
    <row r="275" spans="1:6" ht="12.75" customHeight="1" x14ac:dyDescent="0.2">
      <c r="A275" s="63">
        <v>3811</v>
      </c>
      <c r="B275" s="64" t="s">
        <v>543</v>
      </c>
      <c r="C275" s="247" t="s">
        <v>544</v>
      </c>
      <c r="D275" s="194">
        <v>115348.18</v>
      </c>
      <c r="E275" s="194">
        <v>135089.66</v>
      </c>
      <c r="F275" s="45">
        <f t="shared" si="61"/>
        <v>117.11468702843861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15000</v>
      </c>
      <c r="E278" s="60">
        <f t="shared" si="63"/>
        <v>3500</v>
      </c>
      <c r="F278" s="45">
        <f t="shared" ref="F278:F282" si="64">IF(D278&lt;&gt;0,IF(E278/D278&gt;=100,"&gt;&gt;100",E278/D278*100),"-")</f>
        <v>23.333333333333332</v>
      </c>
    </row>
    <row r="279" spans="1:6" ht="12.75" customHeight="1" x14ac:dyDescent="0.2">
      <c r="A279" s="63">
        <v>3821</v>
      </c>
      <c r="B279" s="64" t="s">
        <v>551</v>
      </c>
      <c r="C279" s="247" t="s">
        <v>552</v>
      </c>
      <c r="D279" s="194">
        <v>15000</v>
      </c>
      <c r="E279" s="194">
        <v>3500</v>
      </c>
      <c r="F279" s="45">
        <f t="shared" si="64"/>
        <v>23.333333333333332</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5473.86</v>
      </c>
      <c r="E283" s="60">
        <f t="shared" si="65"/>
        <v>50036.33</v>
      </c>
      <c r="F283" s="45">
        <f t="shared" ref="F283:F294" si="66">IF(D283&lt;&gt;0,IF(E283/D283&gt;=100,"&gt;&gt;100",E283/D283*100),"-")</f>
        <v>914.09590307388214</v>
      </c>
    </row>
    <row r="284" spans="1:6" ht="12.75" customHeight="1" x14ac:dyDescent="0.2">
      <c r="A284" s="63">
        <v>3831</v>
      </c>
      <c r="B284" s="64" t="s">
        <v>561</v>
      </c>
      <c r="C284" s="247" t="s">
        <v>562</v>
      </c>
      <c r="D284" s="194">
        <v>5473.86</v>
      </c>
      <c r="E284" s="194">
        <v>50036.33</v>
      </c>
      <c r="F284" s="45">
        <f t="shared" si="66"/>
        <v>914.09590307388214</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1471300.9500000002</v>
      </c>
      <c r="E299" s="60">
        <f>E152-E297+E298</f>
        <v>1688835.08</v>
      </c>
      <c r="F299" s="45">
        <f t="shared" si="68"/>
        <v>114.78515527363724</v>
      </c>
    </row>
    <row r="300" spans="1:6" ht="12.75" customHeight="1" x14ac:dyDescent="0.2">
      <c r="A300" s="63" t="s">
        <v>582</v>
      </c>
      <c r="B300" s="64" t="s">
        <v>593</v>
      </c>
      <c r="C300" s="247" t="s">
        <v>594</v>
      </c>
      <c r="D300" s="60">
        <f>IF(D6&gt;=D299,D6-D299,0)</f>
        <v>1538216.37</v>
      </c>
      <c r="E300" s="60">
        <f>IF(E6&gt;=E299,E6-E299,0)</f>
        <v>1329888.7899999996</v>
      </c>
      <c r="F300" s="45">
        <f t="shared" si="68"/>
        <v>86.4565490224239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751898.04</v>
      </c>
      <c r="E302" s="194">
        <v>1039449.4200000004</v>
      </c>
      <c r="F302" s="45">
        <f t="shared" si="68"/>
        <v>138.24340066107902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796803.38</v>
      </c>
      <c r="E304" s="194">
        <v>98380.179999999702</v>
      </c>
      <c r="F304" s="45">
        <f t="shared" si="68"/>
        <v>12.346857765588256</v>
      </c>
    </row>
    <row r="305" spans="1:6" ht="12" x14ac:dyDescent="0.2">
      <c r="A305" s="63">
        <v>9661</v>
      </c>
      <c r="B305" s="220" t="s">
        <v>603</v>
      </c>
      <c r="C305" s="247" t="s">
        <v>604</v>
      </c>
      <c r="D305" s="194">
        <v>0</v>
      </c>
      <c r="E305" s="194">
        <v>79.649999999999636</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13295.33</v>
      </c>
      <c r="E308" s="60">
        <f t="shared" si="71"/>
        <v>17683.29</v>
      </c>
      <c r="F308" s="45">
        <f t="shared" ref="F308:F428" si="72">IF(D308&lt;&gt;0,IF(E308/D308&gt;=100,"&gt;&gt;100",E308/D308*100),"-")</f>
        <v>133.00376899257108</v>
      </c>
    </row>
    <row r="309" spans="1:6" ht="12.75" customHeight="1" x14ac:dyDescent="0.2">
      <c r="A309" s="63">
        <v>71</v>
      </c>
      <c r="B309" s="64" t="s">
        <v>610</v>
      </c>
      <c r="C309" s="247" t="s">
        <v>611</v>
      </c>
      <c r="D309" s="60">
        <f t="shared" ref="D309:E309" si="73">D310+D314</f>
        <v>13295.33</v>
      </c>
      <c r="E309" s="60">
        <f t="shared" si="73"/>
        <v>17683.29</v>
      </c>
      <c r="F309" s="45">
        <f t="shared" si="72"/>
        <v>133.00376899257108</v>
      </c>
    </row>
    <row r="310" spans="1:6" ht="24" x14ac:dyDescent="0.2">
      <c r="A310" s="63">
        <v>711</v>
      </c>
      <c r="B310" s="64" t="s">
        <v>612</v>
      </c>
      <c r="C310" s="247" t="s">
        <v>613</v>
      </c>
      <c r="D310" s="60">
        <f t="shared" ref="D310:E310" si="74">SUM(D311:D313)</f>
        <v>13295.33</v>
      </c>
      <c r="E310" s="60">
        <f t="shared" si="74"/>
        <v>17683.29</v>
      </c>
      <c r="F310" s="45">
        <f t="shared" si="72"/>
        <v>133.00376899257108</v>
      </c>
    </row>
    <row r="311" spans="1:6" ht="12.75" customHeight="1" x14ac:dyDescent="0.2">
      <c r="A311" s="63">
        <v>7111</v>
      </c>
      <c r="B311" s="64" t="s">
        <v>614</v>
      </c>
      <c r="C311" s="247" t="s">
        <v>615</v>
      </c>
      <c r="D311" s="194">
        <v>13295.33</v>
      </c>
      <c r="E311" s="194">
        <v>17683.29</v>
      </c>
      <c r="F311" s="45">
        <f t="shared" si="72"/>
        <v>133.00376899257108</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1628910.62</v>
      </c>
      <c r="E360" s="60">
        <f t="shared" si="86"/>
        <v>1325769.4000000001</v>
      </c>
      <c r="F360" s="45">
        <f t="shared" si="72"/>
        <v>81.389941456701905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693204.25</v>
      </c>
      <c r="E373" s="60">
        <f t="shared" si="90"/>
        <v>864566.9800000001</v>
      </c>
      <c r="F373" s="45">
        <f t="shared" si="72"/>
        <v>124.72038075358023</v>
      </c>
    </row>
    <row r="374" spans="1:6" ht="12.75" customHeight="1" x14ac:dyDescent="0.2">
      <c r="A374" s="63">
        <v>421</v>
      </c>
      <c r="B374" s="64" t="s">
        <v>732</v>
      </c>
      <c r="C374" s="247" t="s">
        <v>733</v>
      </c>
      <c r="D374" s="60">
        <f t="shared" ref="D374:E374" si="91">SUM(D375:D378)</f>
        <v>599054.42999999993</v>
      </c>
      <c r="E374" s="60">
        <f t="shared" si="91"/>
        <v>750014.06</v>
      </c>
      <c r="F374" s="45">
        <f t="shared" si="72"/>
        <v>125.19965172446854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12725</v>
      </c>
      <c r="E376" s="194">
        <v>0</v>
      </c>
      <c r="F376" s="45">
        <f t="shared" si="72"/>
        <v>0</v>
      </c>
    </row>
    <row r="377" spans="1:6" ht="12.75" customHeight="1" x14ac:dyDescent="0.2">
      <c r="A377" s="63">
        <v>4213</v>
      </c>
      <c r="B377" s="64" t="s">
        <v>642</v>
      </c>
      <c r="C377" s="247" t="s">
        <v>736</v>
      </c>
      <c r="D377" s="194">
        <v>274695.2</v>
      </c>
      <c r="E377" s="194">
        <v>623579.93000000005</v>
      </c>
      <c r="F377" s="45">
        <f t="shared" si="72"/>
        <v>227.00794553381348</v>
      </c>
    </row>
    <row r="378" spans="1:6" ht="12.75" customHeight="1" x14ac:dyDescent="0.2">
      <c r="A378" s="63">
        <v>4214</v>
      </c>
      <c r="B378" s="64" t="s">
        <v>644</v>
      </c>
      <c r="C378" s="247" t="s">
        <v>737</v>
      </c>
      <c r="D378" s="194">
        <v>311634.23</v>
      </c>
      <c r="E378" s="194">
        <v>126434.13</v>
      </c>
      <c r="F378" s="45">
        <f t="shared" si="72"/>
        <v>40.571322989775553</v>
      </c>
    </row>
    <row r="379" spans="1:6" ht="12.75" customHeight="1" x14ac:dyDescent="0.2">
      <c r="A379" s="63">
        <v>422</v>
      </c>
      <c r="B379" s="64" t="s">
        <v>738</v>
      </c>
      <c r="C379" s="247" t="s">
        <v>739</v>
      </c>
      <c r="D379" s="60">
        <f t="shared" ref="D379:E379" si="92">SUM(D380:D387)</f>
        <v>82850.570000000007</v>
      </c>
      <c r="E379" s="60">
        <f t="shared" si="92"/>
        <v>109653.79000000001</v>
      </c>
      <c r="F379" s="45">
        <f t="shared" si="72"/>
        <v>132.35128014206782</v>
      </c>
    </row>
    <row r="380" spans="1:6" ht="12.75" customHeight="1" x14ac:dyDescent="0.2">
      <c r="A380" s="63">
        <v>4221</v>
      </c>
      <c r="B380" s="64" t="s">
        <v>648</v>
      </c>
      <c r="C380" s="247" t="s">
        <v>740</v>
      </c>
      <c r="D380" s="194">
        <v>13569.96</v>
      </c>
      <c r="E380" s="194">
        <v>8509.15</v>
      </c>
      <c r="F380" s="45">
        <f t="shared" si="72"/>
        <v>62.705785426044002</v>
      </c>
    </row>
    <row r="381" spans="1:6" ht="12.75" customHeight="1" x14ac:dyDescent="0.2">
      <c r="A381" s="63">
        <v>4222</v>
      </c>
      <c r="B381" s="64" t="s">
        <v>741</v>
      </c>
      <c r="C381" s="247" t="s">
        <v>742</v>
      </c>
      <c r="D381" s="194">
        <v>1681.04</v>
      </c>
      <c r="E381" s="194">
        <v>0</v>
      </c>
      <c r="F381" s="45">
        <f t="shared" si="72"/>
        <v>0</v>
      </c>
    </row>
    <row r="382" spans="1:6" ht="12.75" customHeight="1" x14ac:dyDescent="0.2">
      <c r="A382" s="63">
        <v>4223</v>
      </c>
      <c r="B382" s="64" t="s">
        <v>652</v>
      </c>
      <c r="C382" s="247" t="s">
        <v>743</v>
      </c>
      <c r="D382" s="194">
        <v>13243.14</v>
      </c>
      <c r="E382" s="194">
        <v>19747.5</v>
      </c>
      <c r="F382" s="45">
        <f t="shared" si="72"/>
        <v>149.1149379980881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302.48</v>
      </c>
      <c r="F385" s="45" t="str">
        <f t="shared" si="72"/>
        <v>-</v>
      </c>
    </row>
    <row r="386" spans="1:6" ht="12.75" customHeight="1" x14ac:dyDescent="0.2">
      <c r="A386" s="63">
        <v>4227</v>
      </c>
      <c r="B386" s="183" t="s">
        <v>660</v>
      </c>
      <c r="C386" s="247" t="s">
        <v>747</v>
      </c>
      <c r="D386" s="194">
        <v>54356.43</v>
      </c>
      <c r="E386" s="194">
        <v>81094.66</v>
      </c>
      <c r="F386" s="45">
        <f t="shared" si="72"/>
        <v>149.19055574473893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11299.25</v>
      </c>
      <c r="E398" s="60">
        <f t="shared" si="95"/>
        <v>4899.13</v>
      </c>
      <c r="F398" s="45">
        <f t="shared" si="72"/>
        <v>43.35801048742173</v>
      </c>
    </row>
    <row r="399" spans="1:6" ht="12.75" customHeight="1" x14ac:dyDescent="0.2">
      <c r="A399" s="63">
        <v>4251</v>
      </c>
      <c r="B399" s="64" t="s">
        <v>764</v>
      </c>
      <c r="C399" s="247" t="s">
        <v>765</v>
      </c>
      <c r="D399" s="194">
        <v>11299.25</v>
      </c>
      <c r="E399" s="194">
        <v>4899.13</v>
      </c>
      <c r="F399" s="45">
        <f t="shared" si="72"/>
        <v>43.35801048742173</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935706.37</v>
      </c>
      <c r="E412" s="60">
        <f t="shared" si="100"/>
        <v>461202.42</v>
      </c>
      <c r="F412" s="45">
        <f t="shared" si="72"/>
        <v>49.289225208544856</v>
      </c>
    </row>
    <row r="413" spans="1:6" ht="12.75" customHeight="1" x14ac:dyDescent="0.2">
      <c r="A413" s="63">
        <v>451</v>
      </c>
      <c r="B413" s="64" t="s">
        <v>785</v>
      </c>
      <c r="C413" s="247" t="s">
        <v>786</v>
      </c>
      <c r="D413" s="194">
        <v>935706.37</v>
      </c>
      <c r="E413" s="194">
        <v>461202.42</v>
      </c>
      <c r="F413" s="45">
        <f t="shared" si="72"/>
        <v>49.289225208544856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1615615.29</v>
      </c>
      <c r="E418" s="60">
        <f t="shared" si="102"/>
        <v>1308086.1100000001</v>
      </c>
      <c r="F418" s="45">
        <f t="shared" si="72"/>
        <v>80.965197475941196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462470.67</v>
      </c>
      <c r="E420" s="194">
        <v>827259.31</v>
      </c>
      <c r="F420" s="45">
        <f t="shared" si="72"/>
        <v>178.87822161781634</v>
      </c>
    </row>
    <row r="421" spans="1:6" ht="12.75" customHeight="1" x14ac:dyDescent="0.2">
      <c r="A421" s="63">
        <v>97</v>
      </c>
      <c r="B421" s="220" t="s">
        <v>801</v>
      </c>
      <c r="C421" s="247" t="s">
        <v>802</v>
      </c>
      <c r="D421" s="194">
        <v>27439.13</v>
      </c>
      <c r="E421" s="194">
        <v>5225.0900000000038</v>
      </c>
      <c r="F421" s="45">
        <f t="shared" si="72"/>
        <v>19.042476929844362</v>
      </c>
    </row>
    <row r="422" spans="1:6" ht="12.75" customHeight="1" x14ac:dyDescent="0.2">
      <c r="A422" s="63" t="s">
        <v>582</v>
      </c>
      <c r="B422" s="64" t="s">
        <v>803</v>
      </c>
      <c r="C422" s="247" t="s">
        <v>804</v>
      </c>
      <c r="D422" s="60">
        <f>D6+D308</f>
        <v>3022812.6500000004</v>
      </c>
      <c r="E422" s="60">
        <f>E6+E308</f>
        <v>3036407.1599999997</v>
      </c>
      <c r="F422" s="45">
        <f t="shared" si="72"/>
        <v>100.44973048528163</v>
      </c>
    </row>
    <row r="423" spans="1:6" ht="12.75" customHeight="1" x14ac:dyDescent="0.2">
      <c r="A423" s="63" t="s">
        <v>582</v>
      </c>
      <c r="B423" s="64" t="s">
        <v>805</v>
      </c>
      <c r="C423" s="247" t="s">
        <v>806</v>
      </c>
      <c r="D423" s="60">
        <f t="shared" ref="D423:E423" si="103">D299+D360</f>
        <v>3100211.5700000003</v>
      </c>
      <c r="E423" s="60">
        <f t="shared" si="103"/>
        <v>3014604.4800000004</v>
      </c>
      <c r="F423" s="45">
        <f t="shared" si="72"/>
        <v>97.238669424099982</v>
      </c>
    </row>
    <row r="424" spans="1:6" ht="12.75" customHeight="1" x14ac:dyDescent="0.2">
      <c r="A424" s="63" t="s">
        <v>582</v>
      </c>
      <c r="B424" s="64" t="s">
        <v>807</v>
      </c>
      <c r="C424" s="247" t="s">
        <v>808</v>
      </c>
      <c r="D424" s="60">
        <f t="shared" ref="D424:E424" si="104">IF(D422&gt;=D423,D422-D423,0)</f>
        <v>0</v>
      </c>
      <c r="E424" s="60">
        <f t="shared" si="104"/>
        <v>21802.679999999236</v>
      </c>
      <c r="F424" s="45" t="str">
        <f t="shared" si="72"/>
        <v>-</v>
      </c>
    </row>
    <row r="425" spans="1:6" ht="12.75" customHeight="1" x14ac:dyDescent="0.2">
      <c r="A425" s="63" t="s">
        <v>582</v>
      </c>
      <c r="B425" s="64" t="s">
        <v>809</v>
      </c>
      <c r="C425" s="247" t="s">
        <v>810</v>
      </c>
      <c r="D425" s="60">
        <f t="shared" ref="D425:E425" si="105">IF(D423&gt;=D422,D423-D422,0)</f>
        <v>77398.919999999925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289427.37000000005</v>
      </c>
      <c r="E426" s="60">
        <f t="shared" si="106"/>
        <v>212190.11000000034</v>
      </c>
      <c r="F426" s="45">
        <f t="shared" si="72"/>
        <v>73.313767802955297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824242.51</v>
      </c>
      <c r="E428" s="81">
        <f t="shared" si="108"/>
        <v>103605.2699999997</v>
      </c>
      <c r="F428" s="61">
        <f t="shared" si="72"/>
        <v>12.569755714249645</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30146.32</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30146.32</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30146.32</v>
      </c>
      <c r="E621" s="60">
        <f t="shared" si="158"/>
        <v>0</v>
      </c>
      <c r="F621" s="45">
        <f t="shared" si="109"/>
        <v>0</v>
      </c>
    </row>
    <row r="622" spans="1:6" ht="12.75" customHeight="1" x14ac:dyDescent="0.2">
      <c r="A622" s="63">
        <v>5471</v>
      </c>
      <c r="B622" s="64" t="s">
        <v>1194</v>
      </c>
      <c r="C622" s="247" t="s">
        <v>1195</v>
      </c>
      <c r="D622" s="194">
        <v>30146.32</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30146.32</v>
      </c>
      <c r="E640" s="60">
        <f>IF(E535-E430&gt;=0,E535-E430,0)</f>
        <v>0</v>
      </c>
      <c r="F640" s="45">
        <f t="shared" si="109"/>
        <v>0</v>
      </c>
    </row>
    <row r="641" spans="1:6" ht="12.75" customHeight="1" x14ac:dyDescent="0.2">
      <c r="A641" s="63">
        <v>92213</v>
      </c>
      <c r="B641" s="64" t="s">
        <v>1232</v>
      </c>
      <c r="C641" s="247" t="s">
        <v>1233</v>
      </c>
      <c r="D641" s="194">
        <v>27146.32</v>
      </c>
      <c r="E641" s="194">
        <v>0</v>
      </c>
      <c r="F641" s="45">
        <f t="shared" si="109"/>
        <v>0</v>
      </c>
    </row>
    <row r="642" spans="1:6" ht="12.75" customHeight="1" x14ac:dyDescent="0.2">
      <c r="A642" s="63">
        <v>92223</v>
      </c>
      <c r="B642" s="64" t="s">
        <v>1234</v>
      </c>
      <c r="C642" s="247" t="s">
        <v>1235</v>
      </c>
      <c r="D642" s="194">
        <v>0</v>
      </c>
      <c r="E642" s="194">
        <v>3000</v>
      </c>
      <c r="F642" s="45" t="str">
        <f t="shared" si="109"/>
        <v>-</v>
      </c>
    </row>
    <row r="643" spans="1:6" ht="12.75" customHeight="1" x14ac:dyDescent="0.2">
      <c r="A643" s="63" t="s">
        <v>582</v>
      </c>
      <c r="B643" s="64" t="s">
        <v>1236</v>
      </c>
      <c r="C643" s="247" t="s">
        <v>1237</v>
      </c>
      <c r="D643" s="60">
        <f>D422+D430</f>
        <v>3022812.6500000004</v>
      </c>
      <c r="E643" s="60">
        <f>E422+E430</f>
        <v>3036407.1599999997</v>
      </c>
      <c r="F643" s="45">
        <f t="shared" si="109"/>
        <v>100.44973048528163</v>
      </c>
    </row>
    <row r="644" spans="1:6" ht="12.75" customHeight="1" x14ac:dyDescent="0.2">
      <c r="A644" s="63" t="s">
        <v>582</v>
      </c>
      <c r="B644" s="64" t="s">
        <v>1238</v>
      </c>
      <c r="C644" s="247" t="s">
        <v>1239</v>
      </c>
      <c r="D644" s="60">
        <f>D423+D535</f>
        <v>3130357.89</v>
      </c>
      <c r="E644" s="60">
        <f>E423+E535</f>
        <v>3014604.4800000004</v>
      </c>
      <c r="F644" s="45">
        <f t="shared" si="109"/>
        <v>96.302230797003233</v>
      </c>
    </row>
    <row r="645" spans="1:6" ht="12.75" customHeight="1" x14ac:dyDescent="0.2">
      <c r="A645" s="63" t="s">
        <v>582</v>
      </c>
      <c r="B645" s="64" t="s">
        <v>1240</v>
      </c>
      <c r="C645" s="247" t="s">
        <v>1241</v>
      </c>
      <c r="D645" s="60">
        <f t="shared" ref="D645:E645" si="163">IF(D643&gt;=D644,D643-D644,0)</f>
        <v>0</v>
      </c>
      <c r="E645" s="60">
        <f t="shared" si="163"/>
        <v>21802.679999999236</v>
      </c>
      <c r="F645" s="45" t="str">
        <f t="shared" si="109"/>
        <v>-</v>
      </c>
    </row>
    <row r="646" spans="1:6" ht="12.75" customHeight="1" x14ac:dyDescent="0.2">
      <c r="A646" s="63" t="s">
        <v>582</v>
      </c>
      <c r="B646" s="64" t="s">
        <v>1242</v>
      </c>
      <c r="C646" s="247" t="s">
        <v>1243</v>
      </c>
      <c r="D646" s="60">
        <f t="shared" ref="D646:E646" si="164">IF(D644&gt;=D643,D644-D643,0)</f>
        <v>107545.23999999976</v>
      </c>
      <c r="E646" s="60">
        <f t="shared" si="164"/>
        <v>0</v>
      </c>
      <c r="F646" s="45">
        <f t="shared" si="109"/>
        <v>0</v>
      </c>
    </row>
    <row r="647" spans="1:6" ht="24" x14ac:dyDescent="0.2">
      <c r="A647" s="251" t="s">
        <v>1244</v>
      </c>
      <c r="B647" s="64" t="s">
        <v>1245</v>
      </c>
      <c r="C647" s="252" t="s">
        <v>1244</v>
      </c>
      <c r="D647" s="60">
        <f>IF(D426-D427+D641-D642&gt;=0,D426-D427+D641-D642,0)</f>
        <v>316573.69000000006</v>
      </c>
      <c r="E647" s="60">
        <f>IF(E426-E427+E641-E642&gt;=0,E426-E427+E641-E642,0)</f>
        <v>209190.11000000034</v>
      </c>
      <c r="F647" s="45">
        <f t="shared" si="109"/>
        <v>66.079436354929015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209028.4500000003</v>
      </c>
      <c r="E649" s="60">
        <f t="shared" si="165"/>
        <v>230992.78999999957</v>
      </c>
      <c r="F649" s="45">
        <f t="shared" si="109"/>
        <v>110.5078232173655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406987.57</v>
      </c>
      <c r="E653" s="194">
        <v>478050.6</v>
      </c>
      <c r="F653" s="45">
        <f t="shared" ref="F653:F740" si="167">IF(D653&lt;&gt;0,IF(E653/D653&gt;=100,"&gt;&gt;100",E653/D653*100),"-")</f>
        <v>117.46073719155599</v>
      </c>
    </row>
    <row r="654" spans="1:6" ht="12.75" customHeight="1" x14ac:dyDescent="0.2">
      <c r="A654" s="63" t="s">
        <v>1257</v>
      </c>
      <c r="B654" s="64" t="s">
        <v>1258</v>
      </c>
      <c r="C654" s="247" t="s">
        <v>1257</v>
      </c>
      <c r="D654" s="194">
        <v>4028688.34</v>
      </c>
      <c r="E654" s="194">
        <v>3786949.14</v>
      </c>
      <c r="F654" s="45">
        <f t="shared" si="167"/>
        <v>93.999555696581879</v>
      </c>
    </row>
    <row r="655" spans="1:6" ht="12.75" customHeight="1" x14ac:dyDescent="0.2">
      <c r="A655" s="63" t="s">
        <v>1259</v>
      </c>
      <c r="B655" s="64" t="s">
        <v>1260</v>
      </c>
      <c r="C655" s="247" t="s">
        <v>1259</v>
      </c>
      <c r="D655" s="194">
        <v>3957625.31</v>
      </c>
      <c r="E655" s="194">
        <v>3895808.41</v>
      </c>
      <c r="F655" s="45">
        <f t="shared" si="167"/>
        <v>98.438030506733341</v>
      </c>
    </row>
    <row r="656" spans="1:6" ht="24" x14ac:dyDescent="0.2">
      <c r="A656" s="63">
        <v>11</v>
      </c>
      <c r="B656" s="64" t="s">
        <v>1261</v>
      </c>
      <c r="C656" s="247" t="s">
        <v>1262</v>
      </c>
      <c r="D656" s="60">
        <f t="shared" ref="D656:E656" si="168">+D653+D654-D655</f>
        <v>478050.60000000009</v>
      </c>
      <c r="E656" s="60">
        <f t="shared" si="168"/>
        <v>369191.33000000007</v>
      </c>
      <c r="F656" s="45">
        <f t="shared" si="167"/>
        <v>77.228504681303605</v>
      </c>
    </row>
    <row r="657" spans="1:6" ht="24" x14ac:dyDescent="0.2">
      <c r="A657" s="63" t="s">
        <v>582</v>
      </c>
      <c r="B657" s="64" t="s">
        <v>1263</v>
      </c>
      <c r="C657" s="247" t="s">
        <v>1264</v>
      </c>
      <c r="D657" s="253">
        <v>16</v>
      </c>
      <c r="E657" s="253">
        <v>20</v>
      </c>
      <c r="F657" s="45">
        <f t="shared" si="167"/>
        <v>125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16</v>
      </c>
      <c r="E659" s="253">
        <v>20</v>
      </c>
      <c r="F659" s="45">
        <f t="shared" si="167"/>
        <v>125</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2936.92</v>
      </c>
      <c r="F663" s="71" t="str">
        <f t="shared" si="167"/>
        <v>-</v>
      </c>
    </row>
    <row r="664" spans="1:6" ht="12.75" customHeight="1" x14ac:dyDescent="0.2">
      <c r="A664" s="70" t="s">
        <v>1278</v>
      </c>
      <c r="B664" s="65" t="s">
        <v>1279</v>
      </c>
      <c r="C664" s="277" t="s">
        <v>1278</v>
      </c>
      <c r="D664" s="192"/>
      <c r="E664" s="192">
        <v>21578.760000000002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683059.36</v>
      </c>
      <c r="E669" s="194">
        <v>50036.33</v>
      </c>
      <c r="F669" s="45">
        <f t="shared" si="167"/>
        <v>7.32532674759043</v>
      </c>
    </row>
    <row r="670" spans="1:6" ht="12.75" customHeight="1" x14ac:dyDescent="0.2">
      <c r="A670" s="63">
        <v>63312</v>
      </c>
      <c r="B670" s="64" t="s">
        <v>1290</v>
      </c>
      <c r="C670" s="247" t="s">
        <v>1291</v>
      </c>
      <c r="D670" s="194">
        <v>22648.86</v>
      </c>
      <c r="E670" s="194">
        <v>24377.78</v>
      </c>
      <c r="F670" s="45">
        <f t="shared" si="167"/>
        <v>107.63358508993389</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118700</v>
      </c>
      <c r="E673" s="194">
        <v>109755.22</v>
      </c>
      <c r="F673" s="45">
        <f t="shared" si="167"/>
        <v>92.464380791912376</v>
      </c>
    </row>
    <row r="674" spans="1:6" ht="12.75" customHeight="1" x14ac:dyDescent="0.2">
      <c r="A674" s="63">
        <v>63322</v>
      </c>
      <c r="B674" s="64" t="s">
        <v>1298</v>
      </c>
      <c r="C674" s="247" t="s">
        <v>1299</v>
      </c>
      <c r="D674" s="194">
        <v>0</v>
      </c>
      <c r="E674" s="194">
        <v>17900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25950</v>
      </c>
      <c r="E681" s="192">
        <v>0</v>
      </c>
      <c r="F681" s="71">
        <f t="shared" si="167"/>
        <v>0</v>
      </c>
    </row>
    <row r="682" spans="1:6" ht="12" x14ac:dyDescent="0.2">
      <c r="A682" s="70">
        <v>63426</v>
      </c>
      <c r="B682" s="182" t="s">
        <v>1314</v>
      </c>
      <c r="C682" s="278" t="s">
        <v>1315</v>
      </c>
      <c r="D682" s="192">
        <v>1400</v>
      </c>
      <c r="E682" s="192">
        <v>0</v>
      </c>
      <c r="F682" s="71">
        <f t="shared" si="167"/>
        <v>0</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214579.5</v>
      </c>
      <c r="E702" s="192">
        <v>202188.15</v>
      </c>
      <c r="F702" s="71">
        <f t="shared" si="167"/>
        <v>94.225287131342924</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1104776.6499999999</v>
      </c>
      <c r="E706" s="192">
        <v>1136075.58</v>
      </c>
      <c r="F706" s="71">
        <f t="shared" si="167"/>
        <v>102.83305498898807</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54462.69</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1605.14</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8386.2900000000009</v>
      </c>
      <c r="E734" s="192">
        <v>10510.08</v>
      </c>
      <c r="F734" s="71">
        <f t="shared" si="167"/>
        <v>125.32454756513307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192.38</v>
      </c>
      <c r="E736" s="194">
        <v>885</v>
      </c>
      <c r="F736" s="45">
        <f t="shared" si="167"/>
        <v>460.02702983678142</v>
      </c>
    </row>
    <row r="737" spans="1:6" ht="12.75" customHeight="1" x14ac:dyDescent="0.2">
      <c r="A737" s="63" t="s">
        <v>1404</v>
      </c>
      <c r="B737" s="64" t="s">
        <v>1405</v>
      </c>
      <c r="C737" s="247" t="s">
        <v>1404</v>
      </c>
      <c r="D737" s="194">
        <v>0</v>
      </c>
      <c r="E737" s="194">
        <v>5509.67</v>
      </c>
      <c r="F737" s="45" t="str">
        <f t="shared" si="167"/>
        <v>-</v>
      </c>
    </row>
    <row r="738" spans="1:6" ht="12.75" customHeight="1" x14ac:dyDescent="0.2">
      <c r="A738" s="63" t="s">
        <v>1406</v>
      </c>
      <c r="B738" s="64" t="s">
        <v>1407</v>
      </c>
      <c r="C738" s="247" t="s">
        <v>1406</v>
      </c>
      <c r="D738" s="194">
        <v>149.31</v>
      </c>
      <c r="E738" s="194">
        <v>1642.37</v>
      </c>
      <c r="F738" s="45">
        <f t="shared" si="167"/>
        <v>1099.9732100997924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1605.42</v>
      </c>
      <c r="E741" s="192">
        <v>2318.8200000000002</v>
      </c>
      <c r="F741" s="71">
        <f t="shared" ref="F741:F1006" si="169">IF(D741&lt;&gt;0,IF(E741/D741&gt;=100,"&gt;&gt;100",E741/D741*100),"-")</f>
        <v>144.43696976492134</v>
      </c>
    </row>
    <row r="742" spans="1:6" ht="12.75" customHeight="1" x14ac:dyDescent="0.2">
      <c r="A742" s="70" t="s">
        <v>1414</v>
      </c>
      <c r="B742" s="65" t="s">
        <v>1415</v>
      </c>
      <c r="C742" s="278" t="s">
        <v>1414</v>
      </c>
      <c r="D742" s="192">
        <v>867.65</v>
      </c>
      <c r="E742" s="192">
        <v>131.04</v>
      </c>
      <c r="F742" s="71">
        <f t="shared" si="169"/>
        <v>15.102864058087938</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4350</v>
      </c>
      <c r="E843" s="194">
        <v>23050</v>
      </c>
      <c r="F843" s="45">
        <f t="shared" si="169"/>
        <v>529.8850574712643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7420</v>
      </c>
      <c r="E848" s="194">
        <v>9730</v>
      </c>
      <c r="F848" s="45">
        <f t="shared" si="169"/>
        <v>131.13207547169813</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11189.15</v>
      </c>
      <c r="E850" s="194">
        <v>39837.72</v>
      </c>
      <c r="F850" s="45">
        <f t="shared" si="169"/>
        <v>356.03884119883998</v>
      </c>
    </row>
    <row r="851" spans="1:6" ht="12.75" customHeight="1" x14ac:dyDescent="0.2">
      <c r="A851" s="63">
        <v>37221</v>
      </c>
      <c r="B851" s="64" t="s">
        <v>1631</v>
      </c>
      <c r="C851" s="247" t="s">
        <v>1632</v>
      </c>
      <c r="D851" s="194">
        <v>10837.12</v>
      </c>
      <c r="E851" s="194">
        <v>10476.9</v>
      </c>
      <c r="F851" s="45">
        <f t="shared" si="169"/>
        <v>96.676054154609332</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115.49</v>
      </c>
      <c r="E853" s="194">
        <v>125.07</v>
      </c>
      <c r="F853" s="45">
        <f t="shared" si="169"/>
        <v>108.2950904840246</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7251.96</v>
      </c>
      <c r="E855" s="194">
        <v>6887.63</v>
      </c>
      <c r="F855" s="45">
        <f t="shared" si="169"/>
        <v>94.976116801526757</v>
      </c>
    </row>
    <row r="856" spans="1:6" ht="12.75" customHeight="1" x14ac:dyDescent="0.2">
      <c r="A856" s="63">
        <v>38117</v>
      </c>
      <c r="B856" s="64" t="s">
        <v>1640</v>
      </c>
      <c r="C856" s="247" t="s">
        <v>1641</v>
      </c>
      <c r="D856" s="194">
        <v>0</v>
      </c>
      <c r="E856" s="194">
        <v>1321.13</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30146.32</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7"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12066263.290000001</v>
      </c>
      <c r="E6" s="180">
        <f t="shared" si="0"/>
        <v>12014926.200000001</v>
      </c>
      <c r="F6" s="181">
        <f t="shared" ref="F6:F298" si="1">IF(D6&gt;0,IF(E6/D6&gt;=100,"&gt;&gt;100",E6/D6*100),"-")</f>
        <v>99.574540280067097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10348626.380000001</v>
      </c>
      <c r="E7" s="79">
        <f t="shared" si="2"/>
        <v>11126023.48</v>
      </c>
      <c r="F7" s="71">
        <f t="shared" si="1"/>
        <v>107.51208007182882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2168489.2800000003</v>
      </c>
      <c r="E8" s="79">
        <f>E9+E10-E11</f>
        <v>2166089.2800000003</v>
      </c>
      <c r="F8" s="71">
        <f t="shared" si="1"/>
        <v>99.889323870671845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2143748.4300000002</v>
      </c>
      <c r="E9" s="192">
        <v>2143748.4300000002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29540.85</v>
      </c>
      <c r="E10" s="192">
        <v>29540.85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4800</v>
      </c>
      <c r="E11" s="192">
        <v>7200</v>
      </c>
      <c r="F11" s="71">
        <f t="shared" si="1"/>
        <v>150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7218631.7999999998</v>
      </c>
      <c r="E12" s="79">
        <f t="shared" si="3"/>
        <v>8746234.4900000002</v>
      </c>
      <c r="F12" s="71">
        <f t="shared" si="1"/>
        <v>121.16194221181915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6774651.1600000001</v>
      </c>
      <c r="E13" s="79">
        <f t="shared" si="4"/>
        <v>8368618.9400000004</v>
      </c>
      <c r="F13" s="71">
        <f t="shared" si="1"/>
        <v>123.52841116619206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15928.33</v>
      </c>
      <c r="E14" s="192">
        <v>15928.33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3030076.94</v>
      </c>
      <c r="E15" s="192">
        <v>3491279.36</v>
      </c>
      <c r="F15" s="71">
        <f t="shared" si="1"/>
        <v>115.22081548199894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3962594.98</v>
      </c>
      <c r="E16" s="192">
        <v>4901528.8099999996</v>
      </c>
      <c r="F16" s="71">
        <f t="shared" si="1"/>
        <v>123.69492301734051</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836525.33</v>
      </c>
      <c r="E17" s="192">
        <v>1333052.98</v>
      </c>
      <c r="F17" s="71">
        <f t="shared" si="1"/>
        <v>159.3559611637821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1070474.42</v>
      </c>
      <c r="E18" s="192">
        <v>1373170.54</v>
      </c>
      <c r="F18" s="71">
        <f t="shared" si="1"/>
        <v>128.27681954324515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404257.35000000009</v>
      </c>
      <c r="E19" s="79">
        <f t="shared" si="5"/>
        <v>341070.30000000005</v>
      </c>
      <c r="F19" s="71">
        <f t="shared" si="1"/>
        <v>84.369597732731378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157341.10999999999</v>
      </c>
      <c r="E20" s="192">
        <v>167107.24</v>
      </c>
      <c r="F20" s="71">
        <f t="shared" si="1"/>
        <v>106.20697921859075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17432.759999999998</v>
      </c>
      <c r="E21" s="192">
        <v>17432.759999999998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76327.199999999997</v>
      </c>
      <c r="E22" s="192">
        <v>96074.7</v>
      </c>
      <c r="F22" s="71">
        <f t="shared" si="1"/>
        <v>125.87216614784768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809.6</v>
      </c>
      <c r="E24" s="192">
        <v>809.6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97804.03</v>
      </c>
      <c r="E25" s="192">
        <v>98106.51</v>
      </c>
      <c r="F25" s="71">
        <f t="shared" si="1"/>
        <v>100.30927150956867</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460586.37</v>
      </c>
      <c r="E26" s="192">
        <v>507886.55</v>
      </c>
      <c r="F26" s="71">
        <f t="shared" si="1"/>
        <v>110.26955704312309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406043.72</v>
      </c>
      <c r="E28" s="192">
        <v>546347.05999999994</v>
      </c>
      <c r="F28" s="71">
        <f t="shared" si="1"/>
        <v>134.55375199498221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16093.950000000012</v>
      </c>
      <c r="E29" s="79">
        <f t="shared" si="6"/>
        <v>11629.920000000013</v>
      </c>
      <c r="F29" s="71">
        <f t="shared" si="1"/>
        <v>72.262682560838115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151693.5</v>
      </c>
      <c r="E30" s="192">
        <v>151693.5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135599.54999999999</v>
      </c>
      <c r="E34" s="192">
        <v>140063.57999999999</v>
      </c>
      <c r="F34" s="71">
        <f t="shared" si="1"/>
        <v>103.29206844712979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14338.739999999998</v>
      </c>
      <c r="E41" s="79">
        <f t="shared" si="8"/>
        <v>15624.73</v>
      </c>
      <c r="F41" s="71">
        <f t="shared" si="1"/>
        <v>108.96864020130081</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18112.37</v>
      </c>
      <c r="E42" s="192">
        <v>23011.5</v>
      </c>
      <c r="F42" s="71">
        <f t="shared" si="1"/>
        <v>127.04853092113291</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3773.63</v>
      </c>
      <c r="E44" s="192">
        <v>7386.77</v>
      </c>
      <c r="F44" s="71">
        <f t="shared" si="1"/>
        <v>195.74706582256343</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9290.6</v>
      </c>
      <c r="E45" s="79">
        <f t="shared" si="9"/>
        <v>9290.6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1943.06</v>
      </c>
      <c r="E47" s="192">
        <v>1943.06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9290.6</v>
      </c>
      <c r="E48" s="192">
        <v>9290.6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1943.06</v>
      </c>
      <c r="E50" s="192">
        <v>1943.06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33909.769999999997</v>
      </c>
      <c r="E54" s="192">
        <v>35428.629999999997</v>
      </c>
      <c r="F54" s="71">
        <f t="shared" si="1"/>
        <v>104.47912209372107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33909.769999999997</v>
      </c>
      <c r="E55" s="192">
        <v>35428.629999999997</v>
      </c>
      <c r="F55" s="71">
        <f t="shared" si="1"/>
        <v>104.47912209372107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961505.3</v>
      </c>
      <c r="E56" s="79">
        <f t="shared" si="11"/>
        <v>213699.7100000002</v>
      </c>
      <c r="F56" s="71">
        <f t="shared" si="1"/>
        <v>22.225536354297805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961505.3</v>
      </c>
      <c r="E57" s="192">
        <v>213699.7100000002</v>
      </c>
      <c r="F57" s="71">
        <f t="shared" si="1"/>
        <v>22.225536354297805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1717636.91</v>
      </c>
      <c r="E69" s="79">
        <f>E70+E82+E88+E119+E135+E147+E165+E171</f>
        <v>888902.72</v>
      </c>
      <c r="F69" s="71">
        <f t="shared" si="1"/>
        <v>51.75149153030253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478050.6</v>
      </c>
      <c r="E70" s="79">
        <f t="shared" si="12"/>
        <v>369191.33000000007</v>
      </c>
      <c r="F70" s="71">
        <f t="shared" si="1"/>
        <v>77.228504681303633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478050.6</v>
      </c>
      <c r="E71" s="79">
        <f t="shared" si="13"/>
        <v>369191.33000000007</v>
      </c>
      <c r="F71" s="71">
        <f t="shared" si="1"/>
        <v>77.228504681303633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478050.6</v>
      </c>
      <c r="E73" s="192">
        <v>369191.33000000007</v>
      </c>
      <c r="F73" s="71">
        <f t="shared" si="1"/>
        <v>77.228504681303633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43.85</v>
      </c>
      <c r="E82" s="79">
        <f>SUM(E83:E85)-E86+E87</f>
        <v>806.16999999999825</v>
      </c>
      <c r="F82" s="71">
        <f t="shared" si="1"/>
        <v>1838.4720638540439</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43.85</v>
      </c>
      <c r="E87" s="192">
        <v>806.16999999999825</v>
      </c>
      <c r="F87" s="71">
        <f t="shared" si="1"/>
        <v>1838.4720638540439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415299.95</v>
      </c>
      <c r="E135" s="79">
        <f t="shared" si="21"/>
        <v>415299.95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415299.95</v>
      </c>
      <c r="E136" s="79">
        <f t="shared" si="22"/>
        <v>415299.95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3000</v>
      </c>
      <c r="E140" s="192">
        <v>3000</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412299.95</v>
      </c>
      <c r="E142" s="192">
        <v>412299.95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796803.38000000012</v>
      </c>
      <c r="E147" s="79">
        <f t="shared" si="24"/>
        <v>98380.179999999935</v>
      </c>
      <c r="F147" s="71">
        <f t="shared" si="1"/>
        <v>12.346857765588283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104146.3</v>
      </c>
      <c r="E148" s="192">
        <v>106808.20999999996</v>
      </c>
      <c r="F148" s="71">
        <f t="shared" si="1"/>
        <v>102.55593333608584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637774.53</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637774.53</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265746.37</v>
      </c>
      <c r="E159" s="192">
        <v>244929.97999999998</v>
      </c>
      <c r="F159" s="71">
        <f t="shared" si="1"/>
        <v>92.166820566542455</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98589.64</v>
      </c>
      <c r="E160" s="192">
        <v>81302.38</v>
      </c>
      <c r="F160" s="71">
        <f t="shared" si="1"/>
        <v>82.465439573569796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79.650000000000091</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309453.46000000002</v>
      </c>
      <c r="E164" s="192">
        <v>334740.04000000004</v>
      </c>
      <c r="F164" s="71">
        <f t="shared" si="1"/>
        <v>108.17136767512633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27439.13</v>
      </c>
      <c r="E165" s="79">
        <f t="shared" si="26"/>
        <v>5225.09</v>
      </c>
      <c r="F165" s="71">
        <f t="shared" si="1"/>
        <v>19.042476929844348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32489.56</v>
      </c>
      <c r="E166" s="192">
        <v>5225.09</v>
      </c>
      <c r="F166" s="71">
        <f t="shared" si="1"/>
        <v>16.08236615084969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5050.43</v>
      </c>
      <c r="E170" s="192">
        <v>0</v>
      </c>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12066263.290000001</v>
      </c>
      <c r="E176" s="79">
        <f>E177+E251</f>
        <v>12014926.199999997</v>
      </c>
      <c r="F176" s="71">
        <f t="shared" si="1"/>
        <v>99.574540280067069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269066</v>
      </c>
      <c r="E177" s="79">
        <f>E178+E197+E203+E219+E247+E248</f>
        <v>139004.7099999999</v>
      </c>
      <c r="F177" s="71">
        <f t="shared" si="1"/>
        <v>51.661937963176285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94992.45</v>
      </c>
      <c r="E178" s="79">
        <f>SUM(E179:E181)+E185+E186+SUM(E194:E196)</f>
        <v>99847.729999999952</v>
      </c>
      <c r="F178" s="71">
        <f t="shared" si="1"/>
        <v>105.11122726069277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28627.73</v>
      </c>
      <c r="E179" s="192">
        <v>30063.609999999986</v>
      </c>
      <c r="F179" s="71">
        <f t="shared" si="1"/>
        <v>105.01569631961733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49408.77</v>
      </c>
      <c r="E180" s="192">
        <v>52743.069999999949</v>
      </c>
      <c r="F180" s="71">
        <f t="shared" si="1"/>
        <v>106.74839709630488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368.95</v>
      </c>
      <c r="E181" s="79">
        <f t="shared" si="28"/>
        <v>479.81999999999971</v>
      </c>
      <c r="F181" s="71">
        <f t="shared" si="1"/>
        <v>130.05014229570395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368.95</v>
      </c>
      <c r="E184" s="192">
        <v>479.81999999999971</v>
      </c>
      <c r="F184" s="71">
        <f t="shared" si="1"/>
        <v>130.05014229570395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170</v>
      </c>
      <c r="E194" s="192">
        <v>220</v>
      </c>
      <c r="F194" s="71">
        <f t="shared" si="1"/>
        <v>129.41176470588235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3</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16417</v>
      </c>
      <c r="E196" s="192">
        <v>16338.23000000001</v>
      </c>
      <c r="F196" s="71">
        <f t="shared" si="1"/>
        <v>99.520192483401416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174073.55</v>
      </c>
      <c r="E197" s="79">
        <f>SUM(E198:E202)</f>
        <v>24245.699999999953</v>
      </c>
      <c r="F197" s="71">
        <f t="shared" si="1"/>
        <v>13.92842278450687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40129</v>
      </c>
      <c r="E199" s="192">
        <v>24245.699999999953</v>
      </c>
      <c r="F199" s="71">
        <f t="shared" ref="F199:F202" si="30">IF(D199&gt;0,IF(E199/D199&gt;=100,"&gt;&gt;100",E199/D199*100),"-")</f>
        <v>60.419397443245416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133944.54999999999</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14911.279999999999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11797197.290000001</v>
      </c>
      <c r="E251" s="79">
        <f>+E252+E255-E264+E274+E291</f>
        <v>11875921.489999998</v>
      </c>
      <c r="F251" s="71">
        <f t="shared" si="1"/>
        <v>100.66731273593881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10763926.33</v>
      </c>
      <c r="E252" s="79">
        <f>E253-E254</f>
        <v>11541323.43</v>
      </c>
      <c r="F252" s="71">
        <f t="shared" si="1"/>
        <v>107.22224471040207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10763926.33</v>
      </c>
      <c r="E253" s="192">
        <v>11541323.43</v>
      </c>
      <c r="F253" s="71">
        <f t="shared" si="1"/>
        <v>107.22224471040207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209028.44999999995</v>
      </c>
      <c r="E255" s="79">
        <f>E256-E260</f>
        <v>230992.79000000004</v>
      </c>
      <c r="F255" s="71">
        <f t="shared" si="1"/>
        <v>110.50782321736592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1039287.76</v>
      </c>
      <c r="E256" s="79">
        <f>SUM(E257:E259)</f>
        <v>1120507.4099999999</v>
      </c>
      <c r="F256" s="71">
        <f t="shared" si="1"/>
        <v>107.814933758096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1039287.76</v>
      </c>
      <c r="E257" s="192">
        <v>1120507.4099999999</v>
      </c>
      <c r="F257" s="71">
        <f t="shared" si="1"/>
        <v>107.814933758096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830259.31</v>
      </c>
      <c r="E260" s="79">
        <f>SUM(E261:E263)</f>
        <v>889514.61999999988</v>
      </c>
      <c r="F260" s="71">
        <f t="shared" si="1"/>
        <v>107.13696423349953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827259.31</v>
      </c>
      <c r="E262" s="192">
        <v>889514.61999999988</v>
      </c>
      <c r="F262" s="71">
        <f t="shared" si="1"/>
        <v>107.52548919636817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3000</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796803.38000000012</v>
      </c>
      <c r="E274" s="79">
        <f>SUM(E275:E277)+SUM(E286:E290)</f>
        <v>98380.179999999949</v>
      </c>
      <c r="F274" s="71">
        <f t="shared" si="1"/>
        <v>12.346857765588286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2612.42</v>
      </c>
      <c r="E275" s="192">
        <v>5771.6899999999441</v>
      </c>
      <c r="F275" s="71">
        <f t="shared" ref="F275:F290" si="39">IF(D275&gt;0,IF(E275/D275&gt;=100,"&gt;&gt;100",E275/D275*100),"-")</f>
        <v>220.93269841755708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637774.53</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637774.53</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93818.6</v>
      </c>
      <c r="E286" s="192">
        <v>78763.72</v>
      </c>
      <c r="F286" s="71">
        <f t="shared" si="39"/>
        <v>83.953203309365094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62597.83</v>
      </c>
      <c r="E287" s="192">
        <v>13765.12000000001</v>
      </c>
      <c r="F287" s="71">
        <f t="shared" si="39"/>
        <v>21.989771849918775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79.650000000000091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27439.13</v>
      </c>
      <c r="E291" s="79">
        <f>SUM(E292:E295)</f>
        <v>5225.09</v>
      </c>
      <c r="F291" s="71">
        <f t="shared" si="1"/>
        <v>19.042476929844348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27439.13</v>
      </c>
      <c r="E292" s="192">
        <v>5225.09</v>
      </c>
      <c r="F292" s="71">
        <f t="shared" si="1"/>
        <v>19.042476929844348</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759232.83</v>
      </c>
      <c r="E297" s="79">
        <f t="shared" si="42"/>
        <v>3105290.1399999997</v>
      </c>
      <c r="F297" s="71">
        <f t="shared" si="1"/>
        <v>409.00367019165913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759232.83</v>
      </c>
      <c r="E298" s="193">
        <v>3105290.1399999997</v>
      </c>
      <c r="F298" s="75">
        <f t="shared" si="1"/>
        <v>409.00367019165913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480287.53</v>
      </c>
      <c r="E302" s="192">
        <v>346888.87</v>
      </c>
      <c r="F302" s="71">
        <f t="shared" si="43"/>
        <v>72.225250153798498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625969.31000000006</v>
      </c>
      <c r="E303" s="192">
        <v>86231.35</v>
      </c>
      <c r="F303" s="71">
        <f t="shared" si="43"/>
        <v>13.775651397350455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79.650000000000006</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32489.56</v>
      </c>
      <c r="E305" s="192">
        <v>5225.09</v>
      </c>
      <c r="F305" s="71">
        <f t="shared" si="43"/>
        <v>16.08236615084969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43.85</v>
      </c>
      <c r="E309" s="192">
        <v>806.16999999999825</v>
      </c>
      <c r="F309" s="71">
        <f t="shared" si="43"/>
        <v>1838.4720638540439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94992.45</v>
      </c>
      <c r="E337" s="192">
        <v>99847.73</v>
      </c>
      <c r="F337" s="71">
        <f t="shared" si="43"/>
        <v>105.11122726069281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174073.55</v>
      </c>
      <c r="E339" s="192">
        <v>24245.7</v>
      </c>
      <c r="F339" s="71">
        <f t="shared" si="43"/>
        <v>13.928422784506894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13.27</v>
      </c>
      <c r="E344" s="192">
        <v>13.270000000004075</v>
      </c>
      <c r="F344" s="71">
        <f t="shared" si="43"/>
        <v>100.00000000003071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14718.600000000006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192.68000000000029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130879.33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130879.33</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719415.99</v>
      </c>
      <c r="E391" s="288">
        <v>939132.79</v>
      </c>
      <c r="F391" s="263">
        <f t="shared" si="44"/>
        <v>130.54099478661854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39816.839999999997</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610425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1555732.35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9" workbookViewId="0">
      <selection activeCell="E108" sqref="E10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701104.6</v>
      </c>
      <c r="E5" s="58">
        <f t="shared" si="0"/>
        <v>765324.39</v>
      </c>
      <c r="F5" s="59">
        <f t="shared" ref="F5:F141" si="1">IF(D5&gt;0,IF(E5/D5&gt;=100,"&gt;&gt;100",E5/D5*100),"-")</f>
        <v>109.15980154744385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260736.49</v>
      </c>
      <c r="E6" s="60">
        <f t="shared" si="2"/>
        <v>279754.49</v>
      </c>
      <c r="F6" s="45">
        <f t="shared" si="1"/>
        <v>107.29395413737448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260736.49</v>
      </c>
      <c r="E7" s="194">
        <v>279754.49</v>
      </c>
      <c r="F7" s="45">
        <f t="shared" si="1"/>
        <v>107.29395413737448</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437633.95</v>
      </c>
      <c r="E13" s="60">
        <f t="shared" si="4"/>
        <v>455643.9</v>
      </c>
      <c r="F13" s="45">
        <f t="shared" si="1"/>
        <v>104.11530001271612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437633.95</v>
      </c>
      <c r="E16" s="194">
        <v>455643.9</v>
      </c>
      <c r="F16" s="45">
        <f t="shared" si="1"/>
        <v>104.11530001271612</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2734.16</v>
      </c>
      <c r="E19" s="194">
        <v>29926</v>
      </c>
      <c r="F19" s="45">
        <f t="shared" si="1"/>
        <v>1094.522632179536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40021.040000000001</v>
      </c>
      <c r="E28" s="60">
        <f t="shared" si="6"/>
        <v>40446.04</v>
      </c>
      <c r="F28" s="45">
        <f t="shared" si="1"/>
        <v>101.0619414188137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33500</v>
      </c>
      <c r="E30" s="194">
        <v>33000</v>
      </c>
      <c r="F30" s="45">
        <f t="shared" si="1"/>
        <v>98.507462686567166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6521.04</v>
      </c>
      <c r="E34" s="194">
        <v>7446.04</v>
      </c>
      <c r="F34" s="45">
        <f t="shared" si="1"/>
        <v>114.18485394967675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295032.11</v>
      </c>
      <c r="E35" s="60">
        <f t="shared" si="7"/>
        <v>636251.51</v>
      </c>
      <c r="F35" s="45">
        <f t="shared" si="1"/>
        <v>215.65500446714088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5473.86</v>
      </c>
      <c r="E36" s="60">
        <f t="shared" si="8"/>
        <v>50036.33</v>
      </c>
      <c r="F36" s="45">
        <f t="shared" si="1"/>
        <v>914.09590307388214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5473.86</v>
      </c>
      <c r="E37" s="194">
        <v>50036.33</v>
      </c>
      <c r="F37" s="45">
        <f t="shared" si="1"/>
        <v>914.09590307388214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289558.25</v>
      </c>
      <c r="E54" s="60">
        <f t="shared" si="12"/>
        <v>586215.18000000005</v>
      </c>
      <c r="F54" s="45">
        <f t="shared" si="1"/>
        <v>202.45155508433973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287195.2</v>
      </c>
      <c r="E55" s="194">
        <v>585421.43000000005</v>
      </c>
      <c r="F55" s="45">
        <f t="shared" si="1"/>
        <v>203.84095207719349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2363.0500000000002</v>
      </c>
      <c r="E59" s="194">
        <v>793.75</v>
      </c>
      <c r="F59" s="45">
        <f t="shared" si="1"/>
        <v>33.590063688876661</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149446.88</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149446.88</v>
      </c>
      <c r="E81" s="194">
        <v>0</v>
      </c>
      <c r="F81" s="45">
        <f t="shared" si="1"/>
        <v>0</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1679266.1099999999</v>
      </c>
      <c r="E82" s="60">
        <f t="shared" si="16"/>
        <v>1316208.8999999999</v>
      </c>
      <c r="F82" s="45">
        <f t="shared" si="1"/>
        <v>78.380007323556356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1464929.73</v>
      </c>
      <c r="E84" s="194">
        <v>1230134.77</v>
      </c>
      <c r="F84" s="45">
        <f t="shared" si="1"/>
        <v>83.972271489090474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214336.38</v>
      </c>
      <c r="E86" s="194">
        <v>86074.13</v>
      </c>
      <c r="F86" s="45">
        <f t="shared" si="1"/>
        <v>40.158432273606564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73986.62</v>
      </c>
      <c r="E89" s="60">
        <f t="shared" si="17"/>
        <v>71190.05</v>
      </c>
      <c r="F89" s="45">
        <f t="shared" si="1"/>
        <v>96.220167916847672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73986.62</v>
      </c>
      <c r="E106" s="194">
        <v>71190.05</v>
      </c>
      <c r="F106" s="45">
        <f t="shared" si="1"/>
        <v>96.220167916847672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61100</v>
      </c>
      <c r="E107" s="60">
        <f t="shared" si="21"/>
        <v>76300</v>
      </c>
      <c r="F107" s="45">
        <f t="shared" si="1"/>
        <v>124.87725040916531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32300</v>
      </c>
      <c r="E108" s="194">
        <v>42000</v>
      </c>
      <c r="F108" s="45">
        <f t="shared" si="1"/>
        <v>130.03095975232196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13800</v>
      </c>
      <c r="E109" s="194">
        <v>18400</v>
      </c>
      <c r="F109" s="45">
        <f t="shared" si="1"/>
        <v>133.33333333333331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15000</v>
      </c>
      <c r="E111" s="194">
        <v>15900</v>
      </c>
      <c r="F111" s="45">
        <f t="shared" si="1"/>
        <v>106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85954.7</v>
      </c>
      <c r="E114" s="60">
        <f t="shared" si="22"/>
        <v>73209.289999999994</v>
      </c>
      <c r="F114" s="45">
        <f t="shared" si="1"/>
        <v>85.171945222308949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69117.58</v>
      </c>
      <c r="E115" s="60">
        <f t="shared" si="23"/>
        <v>57182.39</v>
      </c>
      <c r="F115" s="45">
        <f t="shared" si="1"/>
        <v>82.732048778328178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22659.79</v>
      </c>
      <c r="E116" s="194">
        <v>51684.76</v>
      </c>
      <c r="F116" s="45">
        <f t="shared" si="1"/>
        <v>228.09019854111619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46457.79</v>
      </c>
      <c r="E117" s="194">
        <v>5497.63</v>
      </c>
      <c r="F117" s="45">
        <f t="shared" si="1"/>
        <v>11.833602071902257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10837.12</v>
      </c>
      <c r="E118" s="60">
        <f t="shared" si="24"/>
        <v>10476.9</v>
      </c>
      <c r="F118" s="45">
        <f t="shared" si="1"/>
        <v>96.676054154609332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10837.12</v>
      </c>
      <c r="E119" s="194">
        <v>10476.9</v>
      </c>
      <c r="F119" s="45">
        <f t="shared" si="1"/>
        <v>96.676054154609332</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6000</v>
      </c>
      <c r="E122" s="60">
        <f t="shared" si="25"/>
        <v>5550</v>
      </c>
      <c r="F122" s="45">
        <f t="shared" si="1"/>
        <v>92.5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6000</v>
      </c>
      <c r="E123" s="194">
        <v>5550</v>
      </c>
      <c r="F123" s="45">
        <f t="shared" si="1"/>
        <v>92.5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14299.51</v>
      </c>
      <c r="E129" s="60">
        <f t="shared" si="26"/>
        <v>35674.300000000003</v>
      </c>
      <c r="F129" s="45">
        <f t="shared" si="1"/>
        <v>249.4791779578461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7420</v>
      </c>
      <c r="E135" s="194">
        <v>9730</v>
      </c>
      <c r="F135" s="45">
        <f t="shared" si="1"/>
        <v>131.13207547169813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4465.49</v>
      </c>
      <c r="E138" s="194">
        <v>23175.07</v>
      </c>
      <c r="F138" s="45">
        <f t="shared" si="1"/>
        <v>518.98156753234252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2414.02</v>
      </c>
      <c r="E140" s="194">
        <v>2769.23</v>
      </c>
      <c r="F140" s="45">
        <f t="shared" si="1"/>
        <v>114.71445969793126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3100211.57</v>
      </c>
      <c r="E141" s="81">
        <f t="shared" si="28"/>
        <v>3014604.4799999995</v>
      </c>
      <c r="F141" s="61">
        <f t="shared" si="1"/>
        <v>97.238669424099967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478295.8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478295.8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478295.8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478295.8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269066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3330898.36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1781065.6900000002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377810.12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1023280.98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4136.62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90645.32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188625.99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96566.66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1325769.3999999999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224063.27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3460959.6500000004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1776210.41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376374.24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1019946.68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4025.75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90595.32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188622.99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96645.43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1475597.25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209151.99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139004.7099999995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139004.71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99847.73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24245.7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14911.28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36645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Krešimir Prebeg</cp:lastModifiedBy>
  <cp:lastPrinted>2025-11-26T12:43:51Z</cp:lastPrinted>
  <dcterms:created xsi:type="dcterms:W3CDTF">2022-04-01T05:14:30Z</dcterms:created>
  <dcterms:modified xsi:type="dcterms:W3CDTF">2026-02-12T08:28:01Z</dcterms:modified>
</cp:coreProperties>
</file>